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50" windowHeight="6525" activeTab="0"/>
  </bookViews>
  <sheets>
    <sheet name="Доходы" sheetId="1" r:id="rId1"/>
    <sheet name="Расходы" sheetId="2" r:id="rId2"/>
    <sheet name="Источники" sheetId="3" r:id="rId3"/>
  </sheets>
  <definedNames>
    <definedName name="_col1">#REF!</definedName>
    <definedName name="_col10">#REF!</definedName>
    <definedName name="_col2">#REF!</definedName>
    <definedName name="_col3">#REF!</definedName>
    <definedName name="_col4">#REF!</definedName>
    <definedName name="_col5">#REF!</definedName>
    <definedName name="_col6">#REF!</definedName>
    <definedName name="_col7">#REF!</definedName>
    <definedName name="_col8">#REF!</definedName>
    <definedName name="_col9">#REF!</definedName>
    <definedName name="_End1">#REF!</definedName>
    <definedName name="_End10">#REF!</definedName>
    <definedName name="_End2">#REF!</definedName>
    <definedName name="_End3">#REF!</definedName>
    <definedName name="_End4">#REF!</definedName>
    <definedName name="_End5">#REF!</definedName>
    <definedName name="_End6">#REF!</definedName>
    <definedName name="_End7">#REF!</definedName>
    <definedName name="_End8">#REF!</definedName>
    <definedName name="_End9">#REF!</definedName>
    <definedName name="budg_name">#REF!</definedName>
    <definedName name="cb_address">#REF!</definedName>
    <definedName name="cb_inn">#REF!</definedName>
    <definedName name="cb_kpp">#REF!</definedName>
    <definedName name="cb_name">#REF!</definedName>
    <definedName name="cb_ogrn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hief_soc_fio">#REF!</definedName>
    <definedName name="chief_soc_post">#REF!</definedName>
    <definedName name="code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link">#REF!</definedName>
    <definedName name="dep_name1">#REF!</definedName>
    <definedName name="doc_date">#REF!</definedName>
    <definedName name="doc_num">#REF!</definedName>
    <definedName name="doc_quarter">#REF!</definedName>
    <definedName name="EndRow">#REF!</definedName>
    <definedName name="glbuh">#REF!</definedName>
    <definedName name="GLBUH_OUR">#REF!</definedName>
    <definedName name="GroupOrder">#REF!</definedName>
    <definedName name="HEAD">#REF!</definedName>
    <definedName name="isp">#REF!</definedName>
    <definedName name="isp_post">#REF!</definedName>
    <definedName name="isp_tel">#REF!</definedName>
    <definedName name="longname">#REF!</definedName>
    <definedName name="LONGNAME_OUR">#REF!</definedName>
    <definedName name="notnullcol">#REF!</definedName>
    <definedName name="okato">#REF!</definedName>
    <definedName name="okato1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">#REF!</definedName>
    <definedName name="ORGNAME_OUR">#REF!</definedName>
    <definedName name="performer_fio">#REF!</definedName>
    <definedName name="performer_phone">#REF!</definedName>
    <definedName name="performer_post">#REF!</definedName>
    <definedName name="performer_soc_fio">#REF!</definedName>
    <definedName name="performer_soc_phone">#REF!</definedName>
    <definedName name="performer_soc_post">#REF!</definedName>
    <definedName name="PERIOD_WORK">#REF!</definedName>
    <definedName name="PPP_CODE">#REF!</definedName>
    <definedName name="PPP_CODE1">#REF!</definedName>
    <definedName name="PPP_NAME">#REF!</definedName>
    <definedName name="region">#REF!</definedName>
    <definedName name="REGION_OUR">#REF!</definedName>
    <definedName name="REM_SONO">#REF!</definedName>
    <definedName name="rem_year">#REF!</definedName>
    <definedName name="replace_zero">#REF!</definedName>
    <definedName name="reports_atr_adm">#REF!</definedName>
    <definedName name="sono">#REF!</definedName>
    <definedName name="SONO_OUR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l_fio">#REF!</definedName>
    <definedName name="ul_post">#REF!</definedName>
    <definedName name="USER_POST">#REF!</definedName>
    <definedName name="ved">#REF!</definedName>
    <definedName name="ved_name">#REF!</definedName>
    <definedName name="_xlnm.Print_Area" localSheetId="0">'Доходы'!$A$1:$G$73</definedName>
    <definedName name="_xlnm.Print_Area" localSheetId="1">'Расходы'!$A$1:$G$442</definedName>
  </definedNames>
  <calcPr fullCalcOnLoad="1"/>
</workbook>
</file>

<file path=xl/sharedStrings.xml><?xml version="1.0" encoding="utf-8"?>
<sst xmlns="http://schemas.openxmlformats.org/spreadsheetml/2006/main" count="1569" uniqueCount="774">
  <si>
    <t>383</t>
  </si>
  <si>
    <t>4</t>
  </si>
  <si>
    <t>5</t>
  </si>
  <si>
    <t>назначения</t>
  </si>
  <si>
    <t>КОДЫ</t>
  </si>
  <si>
    <t xml:space="preserve"> Наименование показателя</t>
  </si>
  <si>
    <t>6</t>
  </si>
  <si>
    <t xml:space="preserve">Код расхода </t>
  </si>
  <si>
    <t>Код</t>
  </si>
  <si>
    <t>стро-</t>
  </si>
  <si>
    <t>ки</t>
  </si>
  <si>
    <t>Руководитель финансово-</t>
  </si>
  <si>
    <t xml:space="preserve">                                 1. Доходы бюджета</t>
  </si>
  <si>
    <t xml:space="preserve">  </t>
  </si>
  <si>
    <t>Неисполненные назначения</t>
  </si>
  <si>
    <t>Утвержденные бюджетные назначения</t>
  </si>
  <si>
    <t>Исполнено</t>
  </si>
  <si>
    <t>0503117</t>
  </si>
  <si>
    <t xml:space="preserve">            Дата</t>
  </si>
  <si>
    <t>Наименование публично-правового образования   ________________________________________________________________________________________________________________________</t>
  </si>
  <si>
    <t xml:space="preserve">         ОТЧЕТ ОБ ИСПОЛНЕНИИ БЮДЖЕТА</t>
  </si>
  <si>
    <t>Утвержденные</t>
  </si>
  <si>
    <t>бюджетные</t>
  </si>
  <si>
    <t xml:space="preserve">              Форма 0503117  с.2</t>
  </si>
  <si>
    <t xml:space="preserve">                        Форма 0503117  с.3</t>
  </si>
  <si>
    <t xml:space="preserve">       по ОКПО</t>
  </si>
  <si>
    <t>2. Расходы бюджета</t>
  </si>
  <si>
    <t>Код строки</t>
  </si>
  <si>
    <t>(расшифровка подписи)</t>
  </si>
  <si>
    <t>_______________</t>
  </si>
  <si>
    <t>Наименование</t>
  </si>
  <si>
    <t>финансового органа</t>
  </si>
  <si>
    <t>Глава по БК</t>
  </si>
  <si>
    <t xml:space="preserve">         по ОКАТО</t>
  </si>
  <si>
    <t>по бюджетной</t>
  </si>
  <si>
    <t>классификации</t>
  </si>
  <si>
    <t xml:space="preserve">Код дохода </t>
  </si>
  <si>
    <t xml:space="preserve">по бюджетной </t>
  </si>
  <si>
    <t>Доходы бюджета - всего</t>
  </si>
  <si>
    <t>Расходы - всего</t>
  </si>
  <si>
    <t>Руководитель                          _________________</t>
  </si>
  <si>
    <t xml:space="preserve">                                                                                        (подпись)</t>
  </si>
  <si>
    <t>экономической службы         _________________</t>
  </si>
  <si>
    <t>Главный бухгалтер                _________________</t>
  </si>
  <si>
    <t>Единица измерения:  руб</t>
  </si>
  <si>
    <t>Периодичность: месячная</t>
  </si>
  <si>
    <t>Форма по ОКУД</t>
  </si>
  <si>
    <t>Результат исполнения бюджета (дефицит / профицит)</t>
  </si>
  <si>
    <t>в том числе:</t>
  </si>
  <si>
    <t>010</t>
  </si>
  <si>
    <t>x</t>
  </si>
  <si>
    <t xml:space="preserve">Код источника </t>
  </si>
  <si>
    <t xml:space="preserve">Неисполненные </t>
  </si>
  <si>
    <t>финансирования</t>
  </si>
  <si>
    <t>сметные</t>
  </si>
  <si>
    <t xml:space="preserve">дефицита </t>
  </si>
  <si>
    <t>90000000000000000</t>
  </si>
  <si>
    <t>Изменение остатков средств</t>
  </si>
  <si>
    <t>Увеличение остатков средств</t>
  </si>
  <si>
    <t>Уменьшение остатков средств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</si>
  <si>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</si>
  <si>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</si>
  <si>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/>
  </si>
  <si>
    <t>4900204 сп. Алакуртти</t>
  </si>
  <si>
    <t>00001050000000000000</t>
  </si>
  <si>
    <t>00001050000000000500</t>
  </si>
  <si>
    <t xml:space="preserve">  Увеличение прочих остатков средств бюджетов</t>
  </si>
  <si>
    <t>00001050200000000500</t>
  </si>
  <si>
    <t xml:space="preserve">  Увеличение прочих остатков денежных средств бюджетов</t>
  </si>
  <si>
    <t>00001050201000000510</t>
  </si>
  <si>
    <t xml:space="preserve">  Увеличение прочих остатков денежных средств бюджетов поселений</t>
  </si>
  <si>
    <t>00001050201100000510</t>
  </si>
  <si>
    <t>00001050000000000600</t>
  </si>
  <si>
    <t xml:space="preserve">  Уменьшение прочих остатков средств бюджетов</t>
  </si>
  <si>
    <t>00001050200000000600</t>
  </si>
  <si>
    <t xml:space="preserve">  Уменьшение прочих остатков денежных средств бюджетов</t>
  </si>
  <si>
    <t>00001050201000000610</t>
  </si>
  <si>
    <t xml:space="preserve">  Уменьшение прочих остатков денежных средств бюджетов поселений</t>
  </si>
  <si>
    <t>00001050201100000610</t>
  </si>
  <si>
    <t>200</t>
  </si>
  <si>
    <t>00000000000000000000</t>
  </si>
  <si>
    <t>00001000000000000000</t>
  </si>
  <si>
    <t>00001020000000000000</t>
  </si>
  <si>
    <t>00001020020000000000</t>
  </si>
  <si>
    <t>00001020020300000000</t>
  </si>
  <si>
    <t>00001020020301000000</t>
  </si>
  <si>
    <t>00001020020301121000</t>
  </si>
  <si>
    <t>00001020020301121200</t>
  </si>
  <si>
    <t>00001020020301121210</t>
  </si>
  <si>
    <t>00001020020301121211</t>
  </si>
  <si>
    <t>00001020020301121213</t>
  </si>
  <si>
    <t>00001020020301122000</t>
  </si>
  <si>
    <t>00001020020301122200</t>
  </si>
  <si>
    <t>00001020020301122210</t>
  </si>
  <si>
    <t>00001020020301122212</t>
  </si>
  <si>
    <t>00001040000000000000</t>
  </si>
  <si>
    <t>00001040020000000000</t>
  </si>
  <si>
    <t>00001040020400000000</t>
  </si>
  <si>
    <t>00001040020401000000</t>
  </si>
  <si>
    <t>00001040020401121000</t>
  </si>
  <si>
    <t>00001040020401121200</t>
  </si>
  <si>
    <t>00001040020401121210</t>
  </si>
  <si>
    <t>00001040020401121211</t>
  </si>
  <si>
    <t>00001040020401121213</t>
  </si>
  <si>
    <t>00001040020401122000</t>
  </si>
  <si>
    <t>00001040020401122200</t>
  </si>
  <si>
    <t>00001040020401122210</t>
  </si>
  <si>
    <t>00001040020401122212</t>
  </si>
  <si>
    <t>00001040020401242000</t>
  </si>
  <si>
    <t>00001040020401242200</t>
  </si>
  <si>
    <t>00001040020401242220</t>
  </si>
  <si>
    <t>00001040020401242221</t>
  </si>
  <si>
    <t>00001040020401242225</t>
  </si>
  <si>
    <t>00001040020401242226</t>
  </si>
  <si>
    <t>00001040020401242300</t>
  </si>
  <si>
    <t>00001040020401242310</t>
  </si>
  <si>
    <t>00001040020401244000</t>
  </si>
  <si>
    <t>00001040020401244200</t>
  </si>
  <si>
    <t>00001040020401244220</t>
  </si>
  <si>
    <t>00001040020401244221</t>
  </si>
  <si>
    <t>00001040020401244222</t>
  </si>
  <si>
    <t>00001040020401244223</t>
  </si>
  <si>
    <t>00001040020401244225</t>
  </si>
  <si>
    <t>00001040020401244226</t>
  </si>
  <si>
    <t>00001040020401244300</t>
  </si>
  <si>
    <t>00001040020401244310</t>
  </si>
  <si>
    <t>00001040020401244340</t>
  </si>
  <si>
    <t>00001040020401852000</t>
  </si>
  <si>
    <t>00001040020401852200</t>
  </si>
  <si>
    <t>00001040020401852290</t>
  </si>
  <si>
    <t>00001040020421000000</t>
  </si>
  <si>
    <t>00001040020421121000</t>
  </si>
  <si>
    <t>00001040020421121200</t>
  </si>
  <si>
    <t>00001040020421121210</t>
  </si>
  <si>
    <t>00001040020421121211</t>
  </si>
  <si>
    <t>00001040020421121213</t>
  </si>
  <si>
    <t>00001040020421122000</t>
  </si>
  <si>
    <t>00001040020421122200</t>
  </si>
  <si>
    <t>00001040020421122210</t>
  </si>
  <si>
    <t>00001040020421122212</t>
  </si>
  <si>
    <t>00001110000000000000</t>
  </si>
  <si>
    <t>00001110700000000000</t>
  </si>
  <si>
    <t>00001110700500000000</t>
  </si>
  <si>
    <t>00001110700500870000</t>
  </si>
  <si>
    <t>00001110700500870200</t>
  </si>
  <si>
    <t>00001110700500870290</t>
  </si>
  <si>
    <t>00001130000000000000</t>
  </si>
  <si>
    <t>00001130920000000000</t>
  </si>
  <si>
    <t>00001130920300000000</t>
  </si>
  <si>
    <t>00001130920301000000</t>
  </si>
  <si>
    <t>00001130920301244000</t>
  </si>
  <si>
    <t>00001130920301244200</t>
  </si>
  <si>
    <t>00001130920301244220</t>
  </si>
  <si>
    <t>00001130920301244226</t>
  </si>
  <si>
    <t>00001130920365000000</t>
  </si>
  <si>
    <t>00001130920365540000</t>
  </si>
  <si>
    <t>00001130920365540200</t>
  </si>
  <si>
    <t>00001130920365540290</t>
  </si>
  <si>
    <t>00001137950000000000</t>
  </si>
  <si>
    <t>00001137950001000000</t>
  </si>
  <si>
    <t>00001137950001242000</t>
  </si>
  <si>
    <t>00001137950001242200</t>
  </si>
  <si>
    <t>00001137950001242220</t>
  </si>
  <si>
    <t>00001137950001242226</t>
  </si>
  <si>
    <t>00001137950001244000</t>
  </si>
  <si>
    <t>00001137950001244300</t>
  </si>
  <si>
    <t>00001137950001244340</t>
  </si>
  <si>
    <t>00002000000000000000</t>
  </si>
  <si>
    <t>00002030000000000000</t>
  </si>
  <si>
    <t>00002030010000000000</t>
  </si>
  <si>
    <t>00002030013600000000</t>
  </si>
  <si>
    <t>00002030013600121000</t>
  </si>
  <si>
    <t>00002030013600121200</t>
  </si>
  <si>
    <t>00002030013600121210</t>
  </si>
  <si>
    <t>00002030013600121211</t>
  </si>
  <si>
    <t>00002030013600121213</t>
  </si>
  <si>
    <t>00002030013600242000</t>
  </si>
  <si>
    <t>00002030013600242200</t>
  </si>
  <si>
    <t>00002030013600242220</t>
  </si>
  <si>
    <t>00002030013600242221</t>
  </si>
  <si>
    <t>00002030013600244000</t>
  </si>
  <si>
    <t>00002030013600244200</t>
  </si>
  <si>
    <t>00002030013600244220</t>
  </si>
  <si>
    <t>00002030013600244223</t>
  </si>
  <si>
    <t>00002030013600244300</t>
  </si>
  <si>
    <t>00002030013600244340</t>
  </si>
  <si>
    <t>00003000000000000000</t>
  </si>
  <si>
    <t>00003090000000000000</t>
  </si>
  <si>
    <t>00003095200000000000</t>
  </si>
  <si>
    <t>00003095207700000000</t>
  </si>
  <si>
    <t>00003095207701000000</t>
  </si>
  <si>
    <t>00003095207701540000</t>
  </si>
  <si>
    <t>00003095207701540200</t>
  </si>
  <si>
    <t>00003095207701540250</t>
  </si>
  <si>
    <t>00003095207701540251</t>
  </si>
  <si>
    <t>00003140000000000000</t>
  </si>
  <si>
    <t>00003147950000000000</t>
  </si>
  <si>
    <t>00003147950002000000</t>
  </si>
  <si>
    <t>00003147950002244000</t>
  </si>
  <si>
    <t>00003147950002244200</t>
  </si>
  <si>
    <t>00003147950002244220</t>
  </si>
  <si>
    <t>00003147950002244226</t>
  </si>
  <si>
    <t>00003147950002244300</t>
  </si>
  <si>
    <t>00003147950002244310</t>
  </si>
  <si>
    <t>00003147950002244340</t>
  </si>
  <si>
    <t>00003147950003000000</t>
  </si>
  <si>
    <t>00003147950003244000</t>
  </si>
  <si>
    <t>00003147950003244200</t>
  </si>
  <si>
    <t>00003147950003244220</t>
  </si>
  <si>
    <t>00003147950003244225</t>
  </si>
  <si>
    <t>00003147950003244226</t>
  </si>
  <si>
    <t>00003147950003244300</t>
  </si>
  <si>
    <t>00003147950003244310</t>
  </si>
  <si>
    <t>00003147950003244340</t>
  </si>
  <si>
    <t>00004000000000000000</t>
  </si>
  <si>
    <t>00004090000000000000</t>
  </si>
  <si>
    <t>00004095220000000000</t>
  </si>
  <si>
    <t>00004095224200000000</t>
  </si>
  <si>
    <t>00004095224221000000</t>
  </si>
  <si>
    <t>00004095224221611000</t>
  </si>
  <si>
    <t>00004095224221611200</t>
  </si>
  <si>
    <t>00004095224221611240</t>
  </si>
  <si>
    <t>00004095224221611241</t>
  </si>
  <si>
    <t>00005000000000000000</t>
  </si>
  <si>
    <t>00005010000000000000</t>
  </si>
  <si>
    <t>00005013500000000000</t>
  </si>
  <si>
    <t>00005013500200000000</t>
  </si>
  <si>
    <t>00005013500201000000</t>
  </si>
  <si>
    <t>00005013500201611000</t>
  </si>
  <si>
    <t>00005013500201611200</t>
  </si>
  <si>
    <t>00005013500201611240</t>
  </si>
  <si>
    <t>00005013500201611241</t>
  </si>
  <si>
    <t>00005013500202000000</t>
  </si>
  <si>
    <t>00005013500202611000</t>
  </si>
  <si>
    <t>00005013500202611200</t>
  </si>
  <si>
    <t>00005013500202611240</t>
  </si>
  <si>
    <t>00005013500202611241</t>
  </si>
  <si>
    <t>00005013500300000000</t>
  </si>
  <si>
    <t>00005013500301000000</t>
  </si>
  <si>
    <t>00005013500301611000</t>
  </si>
  <si>
    <t>00005013500301611200</t>
  </si>
  <si>
    <t>00005013500301611240</t>
  </si>
  <si>
    <t>00005013500301611241</t>
  </si>
  <si>
    <t>00005015220000000000</t>
  </si>
  <si>
    <t>00005020000000000000</t>
  </si>
  <si>
    <t>00005023510000000000</t>
  </si>
  <si>
    <t>00005023510200000000</t>
  </si>
  <si>
    <t>00005023510299000000</t>
  </si>
  <si>
    <t>00005023510299611000</t>
  </si>
  <si>
    <t>00005023510299611200</t>
  </si>
  <si>
    <t>00005023510299611240</t>
  </si>
  <si>
    <t>00005023510299611241</t>
  </si>
  <si>
    <t>00005030000000000000</t>
  </si>
  <si>
    <t>00005035220000000000</t>
  </si>
  <si>
    <t>00005035221700000000</t>
  </si>
  <si>
    <t>00005036000000000000</t>
  </si>
  <si>
    <t>00005036000100000000</t>
  </si>
  <si>
    <t>00005036000100611000</t>
  </si>
  <si>
    <t>00005036000100611200</t>
  </si>
  <si>
    <t>00005036000100611240</t>
  </si>
  <si>
    <t>00005036000100611241</t>
  </si>
  <si>
    <t>00005036000200000000</t>
  </si>
  <si>
    <t>00005036000200611000</t>
  </si>
  <si>
    <t>00005036000200611200</t>
  </si>
  <si>
    <t>00005036000200611240</t>
  </si>
  <si>
    <t>00005036000200611241</t>
  </si>
  <si>
    <t>00005036000299000000</t>
  </si>
  <si>
    <t>00005036000299611000</t>
  </si>
  <si>
    <t>00005036000299611200</t>
  </si>
  <si>
    <t>00005036000299611240</t>
  </si>
  <si>
    <t>00005036000299611241</t>
  </si>
  <si>
    <t>00005036000400000000</t>
  </si>
  <si>
    <t>00005036000400611000</t>
  </si>
  <si>
    <t>00005036000400611200</t>
  </si>
  <si>
    <t>00005036000400611240</t>
  </si>
  <si>
    <t>00005036000400611241</t>
  </si>
  <si>
    <t>00005036000500000000</t>
  </si>
  <si>
    <t>00005036000500611000</t>
  </si>
  <si>
    <t>00005036000500611200</t>
  </si>
  <si>
    <t>00005036000500611240</t>
  </si>
  <si>
    <t>00005036000500611241</t>
  </si>
  <si>
    <t>00005037950000000000</t>
  </si>
  <si>
    <t>00005037950004000000</t>
  </si>
  <si>
    <t>00005037950004611000</t>
  </si>
  <si>
    <t>00005037950004611200</t>
  </si>
  <si>
    <t>00005037950004611240</t>
  </si>
  <si>
    <t>00005037950004611241</t>
  </si>
  <si>
    <t>00005037950008000000</t>
  </si>
  <si>
    <t>00005037950008611000</t>
  </si>
  <si>
    <t>00005037950008611200</t>
  </si>
  <si>
    <t>00005037950008611240</t>
  </si>
  <si>
    <t>00005037950008611241</t>
  </si>
  <si>
    <t>00005050000000000000</t>
  </si>
  <si>
    <t>00005050020000000000</t>
  </si>
  <si>
    <t>00005050029900000000</t>
  </si>
  <si>
    <t>00005050029901000000</t>
  </si>
  <si>
    <t>00005050029901611000</t>
  </si>
  <si>
    <t>00005050029901611200</t>
  </si>
  <si>
    <t>00005050029901611240</t>
  </si>
  <si>
    <t>00005050029901611241</t>
  </si>
  <si>
    <t>00008000000000000000</t>
  </si>
  <si>
    <t>00008010000000000000</t>
  </si>
  <si>
    <t>00008014400000000000</t>
  </si>
  <si>
    <t>00008014400200000000</t>
  </si>
  <si>
    <t>00008014409900000000</t>
  </si>
  <si>
    <t>00008014409901000000</t>
  </si>
  <si>
    <t>00008014409901611000</t>
  </si>
  <si>
    <t>00008014409901611200</t>
  </si>
  <si>
    <t>00008014409901611240</t>
  </si>
  <si>
    <t>00008014409901611241</t>
  </si>
  <si>
    <t>00008015200000000000</t>
  </si>
  <si>
    <t>00008015205400000000</t>
  </si>
  <si>
    <t>00008015205400611000</t>
  </si>
  <si>
    <t>00008015205400611200</t>
  </si>
  <si>
    <t>00008015205400611240</t>
  </si>
  <si>
    <t>00008015205400611241</t>
  </si>
  <si>
    <t>00008016220000000000</t>
  </si>
  <si>
    <t>00008016228400000000</t>
  </si>
  <si>
    <t>00008016228481000000</t>
  </si>
  <si>
    <t>00008016228481611000</t>
  </si>
  <si>
    <t>00008016228481611200</t>
  </si>
  <si>
    <t>00008016228481611240</t>
  </si>
  <si>
    <t>00008016228481611241</t>
  </si>
  <si>
    <t>00008017950000000000</t>
  </si>
  <si>
    <t>00008017950005000000</t>
  </si>
  <si>
    <t>00008017950005611000</t>
  </si>
  <si>
    <t>00008017950005611200</t>
  </si>
  <si>
    <t>00008017950005611240</t>
  </si>
  <si>
    <t>00008017950005611241</t>
  </si>
  <si>
    <t>00008017950006000000</t>
  </si>
  <si>
    <t>00008017950006611000</t>
  </si>
  <si>
    <t>00008017950006611200</t>
  </si>
  <si>
    <t>00008017950006611240</t>
  </si>
  <si>
    <t>00008017950006611241</t>
  </si>
  <si>
    <t>00010000000000000000</t>
  </si>
  <si>
    <t>00010010000000000000</t>
  </si>
  <si>
    <t>00010014910000000000</t>
  </si>
  <si>
    <t>00010014910100000000</t>
  </si>
  <si>
    <t>00010014910100321000</t>
  </si>
  <si>
    <t>00010014910100321200</t>
  </si>
  <si>
    <t>00010014910100321260</t>
  </si>
  <si>
    <t>00010014910100321263</t>
  </si>
  <si>
    <t>00011000000000000000</t>
  </si>
  <si>
    <t>00011010000000000000</t>
  </si>
  <si>
    <t>00011015120000000000</t>
  </si>
  <si>
    <t>00011015129701000000</t>
  </si>
  <si>
    <t>00011015129701611000</t>
  </si>
  <si>
    <t>00011015129701611200</t>
  </si>
  <si>
    <t>00011015129701611240</t>
  </si>
  <si>
    <t>00011015129701611241</t>
  </si>
  <si>
    <t>00011016220000000000</t>
  </si>
  <si>
    <t>00011016221900000000</t>
  </si>
  <si>
    <t>00011016221921000000</t>
  </si>
  <si>
    <t>00011016221921611000</t>
  </si>
  <si>
    <t>00011016221921611200</t>
  </si>
  <si>
    <t>00011016221921611240</t>
  </si>
  <si>
    <t>00011016221921611241</t>
  </si>
  <si>
    <t>00011017950000000000</t>
  </si>
  <si>
    <t>00011017950007000000</t>
  </si>
  <si>
    <t>00011017950007611000</t>
  </si>
  <si>
    <t>00011017950007611200</t>
  </si>
  <si>
    <t>00011017950007611240</t>
  </si>
  <si>
    <t>00011017950007611241</t>
  </si>
  <si>
    <t xml:space="preserve">  ОБЩЕГОСУДАРСТВЕННЫЕ ВОПРОСЫ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</si>
  <si>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</si>
  <si>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 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</si>
  <si>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 xml:space="preserve">  Глава муниципального образования</t>
  </si>
  <si>
    <t xml:space="preserve">  Расходы на содержание главы муниципального образования</t>
  </si>
  <si>
    <t xml:space="preserve">  Фонд оплаты труда и страховые взносы</t>
  </si>
  <si>
    <t xml:space="preserve">  Расходы</t>
  </si>
  <si>
    <t xml:space="preserve">  Оплата труда и начисления на выплаты по оплате труда</t>
  </si>
  <si>
    <t xml:space="preserve">  Заработная плата</t>
  </si>
  <si>
    <t xml:space="preserve">  Начисления на выплаты по оплате труда</t>
  </si>
  <si>
    <t xml:space="preserve">  Иные выплаты персоналу, за исключением фонда оплаты труда</t>
  </si>
  <si>
    <t xml:space="preserve">  Прочие выплаты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</si>
  <si>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</si>
  <si>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Центральный аппарат</t>
  </si>
  <si>
    <t xml:space="preserve">  Расходы на содержание аппарата органов местного самоуправления</t>
  </si>
  <si>
    <t xml:space="preserve">  Закупка товаров, работ, услуг в сфере информационно-коммуникационных технологий</t>
  </si>
  <si>
    <t xml:space="preserve">  Оплата работ, услуг</t>
  </si>
  <si>
    <t xml:space="preserve">  Услуги связи</t>
  </si>
  <si>
    <t xml:space="preserve">  Работы, услуги по содержанию имущества</t>
  </si>
  <si>
    <t xml:space="preserve">  Прочие работы, услуги</t>
  </si>
  <si>
    <t xml:space="preserve">  Поступление нефинансовых активов</t>
  </si>
  <si>
    <t xml:space="preserve">  Увеличение стоимости основных средств</t>
  </si>
  <si>
    <t xml:space="preserve">  Прочая закупка товаров, работ и услуг для государственных (муниципальных) нужд</t>
  </si>
  <si>
    <t xml:space="preserve">  Транспортные услуги</t>
  </si>
  <si>
    <t xml:space="preserve">  Коммунальные услуги</t>
  </si>
  <si>
    <t xml:space="preserve">  Увеличение стоимости материальных запасов</t>
  </si>
  <si>
    <t xml:space="preserve">  Уплата прочих налогов, сборов и иных платежей</t>
  </si>
  <si>
    <t xml:space="preserve">  Прочие расходы</t>
  </si>
  <si>
    <t xml:space="preserve">  Расходы на содержание немуниципальных служащих аппарата органов местного самоуправления</t>
  </si>
  <si>
    <t xml:space="preserve">  Резервные фонды</t>
  </si>
  <si>
    <t xml:space="preserve">  Резервные фонды местных администраций</t>
  </si>
  <si>
    <t xml:space="preserve">  Резервные средства</t>
  </si>
  <si>
    <t xml:space="preserve">  Другие общегосударственные вопросы</t>
  </si>
  <si>
    <t xml:space="preserve">  Реализация государственных функций, связанных с общегосударственным управлением</t>
  </si>
  <si>
    <t xml:space="preserve">  Выполнение других обязательств государства</t>
  </si>
  <si>
    <t xml:space="preserve">  Выполнение других обязательств государства по выплате агентских комиссий и вознаграждения</t>
  </si>
  <si>
    <t xml:space="preserve">  Реструктуризация задолженности бюджетных учреждений по страховым взносам, пеням в бюджеты государственных внебюджетных фондов</t>
  </si>
  <si>
    <t xml:space="preserve">  Иные межбюджетные трансферты</t>
  </si>
  <si>
    <t xml:space="preserve">  Целевые программы муниципальных образований</t>
  </si>
  <si>
    <t xml:space="preserve">  Муниципальная целевая программа "Противодействие коррупции в МОСП Алакуртти на 2012-2015 ггг."</t>
  </si>
  <si>
    <t xml:space="preserve">  НАЦИОНАЛЬНАЯ ОБОРОНА</t>
  </si>
  <si>
    <t xml:space="preserve">  Мобилизационная и вневойсковая подготовка</t>
  </si>
  <si>
    <t xml:space="preserve">  Руководство и управление в сфере установленных функций</t>
  </si>
  <si>
    <t xml:space="preserve">  Осуществление первичного воинского учета на территориях, где отсутствуют военные комиссариаты</t>
  </si>
  <si>
    <t xml:space="preserve">  НАЦИОНАЛЬНАЯ БЕЗОПАСНОСТЬ И ПРАВООХРАНИТЕЛЬНАЯ ДЕЯТЕЛЬНОСТЬ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</si>
  <si>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</si>
  <si>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 Иные безвозмездные и безвозвратные перечисления</t>
  </si>
  <si>
    <t xml:space="preserve">  Безвозмездные перечисления бюджетам</t>
  </si>
  <si>
    <t xml:space="preserve">  Перечисления другим бюджетам бюджетной системы Российской Федерации</t>
  </si>
  <si>
    <t xml:space="preserve">  Другие вопросы в области национальной безопасности и правоохранительной деятельности</t>
  </si>
  <si>
    <t xml:space="preserve">  НАЦИОНАЛЬНАЯ ЭКОНОМИКА</t>
  </si>
  <si>
    <t xml:space="preserve">  Дорожное хозяйство (дорожные фонды)</t>
  </si>
  <si>
    <t xml:space="preserve">  Долгосрочные целевые программы</t>
  </si>
  <si>
    <t xml:space="preserve">  Долгосрочная целевая программа «Развитие транспортного комплекса Мурманской области (2011-2013 годы)»</t>
  </si>
  <si>
    <t xml:space="preserve">  Финансовое обеспечение дорожной деятельности (за исключением проектирования) в отношении автомобильных дорог общего пользования местного значения</t>
  </si>
  <si>
    <t xml:space="preserve">  Субсидии бюджетным учреждениям на финансовое обеспечение государственного задания на оказание государственных услуг (выполнение работ)</t>
  </si>
  <si>
    <t xml:space="preserve">  Безвозмездные перечисления организациям</t>
  </si>
  <si>
    <t xml:space="preserve">  Безвозмездные перечисления государственным и муниципальным организациям</t>
  </si>
  <si>
    <t xml:space="preserve">  ЖИЛИЩНО-КОММУНАЛЬНОЕ ХОЗЯЙСТВО</t>
  </si>
  <si>
    <t xml:space="preserve">  Жилищное хозяйство</t>
  </si>
  <si>
    <t xml:space="preserve">  Капитальный ремонт государственного жилищного фонда субьектов Российской Федерации и муниципального жилищного фонда</t>
  </si>
  <si>
    <t xml:space="preserve">  Капитальный ремонт зданий, сооружений</t>
  </si>
  <si>
    <t xml:space="preserve">  Отчисления на капитальный ремонт зданий, сооружений ТСЖ</t>
  </si>
  <si>
    <t xml:space="preserve">  Мероприятия в области жилищного хозяйства</t>
  </si>
  <si>
    <t xml:space="preserve">  Содержание в чистоте помещений, зданий, дворов, иного имущества</t>
  </si>
  <si>
    <t xml:space="preserve">  Коммунальное хозяйство</t>
  </si>
  <si>
    <t xml:space="preserve">  Поддержка коммунального хозяйства</t>
  </si>
  <si>
    <t xml:space="preserve">  Благоустройство</t>
  </si>
  <si>
    <t xml:space="preserve">  Долгосрочная целевая программа «Дети Кольского Заполярья» на 2011-2014 годы</t>
  </si>
  <si>
    <t xml:space="preserve">  Прочие мероприятия по профилактике семейного неблагополучия, социального сиротства, безнадзорности и правонарушений несовершеннолетних</t>
  </si>
  <si>
    <t xml:space="preserve">  Уличное освещение</t>
  </si>
  <si>
    <t xml:space="preserve">  Расходы на содержание автомобильных дорог и инженерных сооружений на них в границах городских округов и поселений в рамках благоустройства за счет средств местного бюджета</t>
  </si>
  <si>
    <t xml:space="preserve">  Организация и содержание мест захоронения</t>
  </si>
  <si>
    <t xml:space="preserve">  Прочие мероприятия по благоустройству городских округов и поселений</t>
  </si>
  <si>
    <t xml:space="preserve">  Муниципальная целевая программа "По охране окружающей среды и рациональному природопользованию на территории муниципального образования сельское поселение Алакуртти Кандалакшского района на 2012-2014годы."</t>
  </si>
  <si>
    <t xml:space="preserve">  Муниципальная целевая программа "Переселение граждан сельского поселения Алакуртти из ветхого аварийного жилищного фонда на 2011-2015 гг"</t>
  </si>
  <si>
    <t xml:space="preserve">  Другие вопросы в области жилищно-коммунального хозяйства</t>
  </si>
  <si>
    <t xml:space="preserve">  Обеспечение деятельности подведомственных учреждений</t>
  </si>
  <si>
    <t xml:space="preserve">  КУЛЬТУРА, КИНЕМАТОГРАФИЯ</t>
  </si>
  <si>
    <t xml:space="preserve">  Культура</t>
  </si>
  <si>
    <t xml:space="preserve">  Учреждения культуры и мероприятия в сфере культуры и кинематографии</t>
  </si>
  <si>
    <t xml:space="preserve">  Ведомственные целевые программы</t>
  </si>
  <si>
    <t xml:space="preserve">  Повышение фонда оплаты труда работникам учреждений культуры, финансируемых из местного бюджета</t>
  </si>
  <si>
    <t xml:space="preserve">  Муниципальная программа "Молодежь Алакуртти."</t>
  </si>
  <si>
    <t xml:space="preserve">  СОЦИАЛЬНАЯ ПОЛИТИКА</t>
  </si>
  <si>
    <t xml:space="preserve">  Пенсионное обеспечение</t>
  </si>
  <si>
    <t xml:space="preserve">  Доплаты к пенсиям, дополнительное пенсионное обеспечение</t>
  </si>
  <si>
    <t xml:space="preserve">  Пособия и компенсации гражданам и иные социальные выплаты, кроме публичных нормативных обязательств</t>
  </si>
  <si>
    <t xml:space="preserve">  Социальное обеспечение</t>
  </si>
  <si>
    <t xml:space="preserve">  Пенсии, пособия, выплачиваемые организациями сектора государственного управления</t>
  </si>
  <si>
    <t xml:space="preserve">  ФИЗИЧЕСКАЯ КУЛЬТУРА И СПОРТ</t>
  </si>
  <si>
    <t xml:space="preserve">  Физическая культура</t>
  </si>
  <si>
    <t xml:space="preserve">  Повышение фонда оплаты труда работникам учреждений физкультуры и спорта, финансируемых из местных бюджетов</t>
  </si>
  <si>
    <t>00010100000000000000</t>
  </si>
  <si>
    <t>00010102000010000110</t>
  </si>
  <si>
    <t>00010102010010000110</t>
  </si>
  <si>
    <t>00010500000000000000</t>
  </si>
  <si>
    <t>00010503000010000110</t>
  </si>
  <si>
    <t>00010503010010000110</t>
  </si>
  <si>
    <t>00010600000000000000</t>
  </si>
  <si>
    <t>00010601000000000110</t>
  </si>
  <si>
    <t>00010601030100000110</t>
  </si>
  <si>
    <t>00010606000000000110</t>
  </si>
  <si>
    <t>00010606010000000110</t>
  </si>
  <si>
    <t>00010606013100000110</t>
  </si>
  <si>
    <t>00010606020000000110</t>
  </si>
  <si>
    <t>00010606023100000110</t>
  </si>
  <si>
    <t>00010800000000000000</t>
  </si>
  <si>
    <t>00010804000010000110</t>
  </si>
  <si>
    <t>00010804020010000110</t>
  </si>
  <si>
    <t>00011100000000000000</t>
  </si>
  <si>
    <t>00011105000000000120</t>
  </si>
  <si>
    <t>00011105010000000120</t>
  </si>
  <si>
    <t>00011105013100000120</t>
  </si>
  <si>
    <t>00011109000000000120</t>
  </si>
  <si>
    <t>00011109040000000120</t>
  </si>
  <si>
    <t>00011109045100000120</t>
  </si>
  <si>
    <t>00011400000000000000</t>
  </si>
  <si>
    <t>00011406000000000430</t>
  </si>
  <si>
    <t>00011406010000000430</t>
  </si>
  <si>
    <t>00011406013100000430</t>
  </si>
  <si>
    <t>00020000000000000000</t>
  </si>
  <si>
    <t>00020200000000000000</t>
  </si>
  <si>
    <t>00020201000000000151</t>
  </si>
  <si>
    <t>00020201001000000151</t>
  </si>
  <si>
    <t>00020201001100000151</t>
  </si>
  <si>
    <t>00020202000000000151</t>
  </si>
  <si>
    <t>00020202999000000151</t>
  </si>
  <si>
    <t>00020202999100000151</t>
  </si>
  <si>
    <t>00020203000000000151</t>
  </si>
  <si>
    <t>00020203015000000151</t>
  </si>
  <si>
    <t>00020203015100000151</t>
  </si>
  <si>
    <t>00020204000000000151</t>
  </si>
  <si>
    <t>00020204025000000151</t>
  </si>
  <si>
    <t>00020204025100000151</t>
  </si>
  <si>
    <t>00020204999000000151</t>
  </si>
  <si>
    <t>00020204999100000151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</si>
  <si>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</si>
  <si>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</si>
  <si>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</si>
  <si>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</si>
  <si>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 НАЛОГИ НА СОВОКУПНЫЙ ДОХОД</t>
  </si>
  <si>
    <t xml:space="preserve">  Единый сельскохозяйственный налог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</si>
  <si>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</si>
  <si>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</si>
  <si>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</si>
  <si>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 Земельный налог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</si>
  <si>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</si>
  <si>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</si>
  <si>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</si>
  <si>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</si>
  <si>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ГОСУДАРСТВЕННАЯ ПОШЛИНА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</si>
  <si>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</si>
  <si>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</si>
  <si>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</si>
  <si>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</si>
  <si>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</si>
  <si>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</si>
  <si>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</si>
  <si>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</si>
  <si>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</si>
  <si>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ДОХОДЫ ОТ ПРОДАЖИ МАТЕРИАЛЬНЫХ И НЕМАТЕРИАЛЬНЫХ АКТИВОВ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</si>
  <si>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</si>
  <si>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</si>
  <si>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</si>
  <si>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</si>
  <si>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</si>
  <si>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субъектов Российской Федерации и муниципальных образований</t>
  </si>
  <si>
    <t xml:space="preserve">  Дотации на выравнивание бюджетной обеспеченности</t>
  </si>
  <si>
    <t xml:space="preserve">  Дотации бюджетам поселений на выравнивание бюджетной обеспеченности</t>
  </si>
  <si>
    <t xml:space="preserve">  Субсидии бюджетам субъектов Российской Федерации и муниципальных образований (межбюджетные субсидии)</t>
  </si>
  <si>
    <t xml:space="preserve">  Прочие субсидии</t>
  </si>
  <si>
    <t xml:space="preserve">  Прочие субсидии бюджетам поселений</t>
  </si>
  <si>
    <t xml:space="preserve">  Субвенции бюджетам субъектов Российской Федерации и муниципальных образований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</si>
  <si>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</si>
  <si>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</si>
  <si>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 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</si>
  <si>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 Межбюджетные трансферты, передаваемые бюджетам поселений на комплектование книжных фондов библиотек муниципальных образований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</si>
  <si>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</si>
  <si>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поселений</t>
  </si>
  <si>
    <t>Расходы на выплату персоналу государствееных (муниципальных) органов</t>
  </si>
  <si>
    <t>00001020020301120000</t>
  </si>
  <si>
    <t>00001040020401120000</t>
  </si>
  <si>
    <t>Расходы на выплату персоналу в целях обеспечения выполнения функций государствееными (муниципальными) органами, казенными учреждениями, органами управления государственными внебюджетными фондами</t>
  </si>
  <si>
    <t>00001040020401100000</t>
  </si>
  <si>
    <t>00001040020401200000</t>
  </si>
  <si>
    <t xml:space="preserve">Закупка товаров, работ и услуг для государствееных (муниципальных) нужд </t>
  </si>
  <si>
    <t>00001040020401240000</t>
  </si>
  <si>
    <t>Иные бюджетные ассигнования</t>
  </si>
  <si>
    <t>Уплата налогов, сборов и иных обязательных платежей в бюджетную систему Российской Федерации</t>
  </si>
  <si>
    <t>00001040020401800000</t>
  </si>
  <si>
    <t>00001040020401850000</t>
  </si>
  <si>
    <t>00001040020421100000</t>
  </si>
  <si>
    <t>Расходы на выплаты персоналу государствееных (муниципальных) органов</t>
  </si>
  <si>
    <t>00001040020421120000</t>
  </si>
  <si>
    <t>00001110700500800000</t>
  </si>
  <si>
    <t>00001130920301200000</t>
  </si>
  <si>
    <t xml:space="preserve">Иные закупки товаров, работ и услуг для государствееных и (муниципальных) нужд </t>
  </si>
  <si>
    <t>00001130920301240000</t>
  </si>
  <si>
    <t>00001130920365500000</t>
  </si>
  <si>
    <t xml:space="preserve">  Межбюджетные трансферты</t>
  </si>
  <si>
    <t xml:space="preserve">Иные закупки товаров, работ и услуг для государствееных и муниципальных нужд </t>
  </si>
  <si>
    <t>00001137950001200000</t>
  </si>
  <si>
    <t>00001137950001240000</t>
  </si>
  <si>
    <t>00002030013600120000</t>
  </si>
  <si>
    <t>00003095207701500000</t>
  </si>
  <si>
    <t>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</si>
  <si>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 на осуществление части полномочий по решению вопросов местного значения в соответствии с заключенными соглашениями в области гражданской обороны и защиты населения и территории поселений от чрезвычайных ситуаций природного и техногенного характера</t>
  </si>
  <si>
    <t>00003147950002240000</t>
  </si>
  <si>
    <t>00003147950003200000</t>
  </si>
  <si>
    <t>00003147950003240000</t>
  </si>
  <si>
    <t>Предоставление субсидий муниципальным бюджетным, автономным учреждениям и иным некоммерческим организациям</t>
  </si>
  <si>
    <t>Субсидия бюджетным учреждениям</t>
  </si>
  <si>
    <t>00004095224221600000</t>
  </si>
  <si>
    <t>00004095224221610000</t>
  </si>
  <si>
    <t>00005013500201600000</t>
  </si>
  <si>
    <t>00005013500201610000</t>
  </si>
  <si>
    <t>00005013500202600000</t>
  </si>
  <si>
    <t>00005013500202610000</t>
  </si>
  <si>
    <t>00005013500301600000</t>
  </si>
  <si>
    <t>00005013500301610000</t>
  </si>
  <si>
    <t>00005023510299600000</t>
  </si>
  <si>
    <t>00005023510299610000</t>
  </si>
  <si>
    <t>00005036000100600000</t>
  </si>
  <si>
    <t>00005036000100610000</t>
  </si>
  <si>
    <t>00005036000200610000</t>
  </si>
  <si>
    <t>00005036000200600000</t>
  </si>
  <si>
    <t>00005036000299600000</t>
  </si>
  <si>
    <t>00005036000299610000</t>
  </si>
  <si>
    <t>00005036000400600000</t>
  </si>
  <si>
    <t>00005036000400610000</t>
  </si>
  <si>
    <t>00005036000500600000</t>
  </si>
  <si>
    <t>00005036000500610000</t>
  </si>
  <si>
    <t>00005037950004600000</t>
  </si>
  <si>
    <t>00005037950004610000</t>
  </si>
  <si>
    <t>00005037950008600000</t>
  </si>
  <si>
    <t>00005037950008610000</t>
  </si>
  <si>
    <t>00005050029901600000</t>
  </si>
  <si>
    <t>00005050029901610000</t>
  </si>
  <si>
    <t>00008014400200600000</t>
  </si>
  <si>
    <t>00008014400200610000</t>
  </si>
  <si>
    <t>00008014409901600000</t>
  </si>
  <si>
    <t>00008014409901610000</t>
  </si>
  <si>
    <t>00008015205400600000</t>
  </si>
  <si>
    <t>00008015205400610000</t>
  </si>
  <si>
    <t>00008016228481600000</t>
  </si>
  <si>
    <t>00008016228481610000</t>
  </si>
  <si>
    <t>00008017950005600000</t>
  </si>
  <si>
    <t>00008017950005610000</t>
  </si>
  <si>
    <t>00008017950006600000</t>
  </si>
  <si>
    <t>00008017950006610000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</si>
  <si>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</si>
  <si>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</si>
  <si>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00010014910100300000</t>
  </si>
  <si>
    <t>00010014910100320000</t>
  </si>
  <si>
    <t>Физкультурно- оздоровительная работа и спортивные мероприятия</t>
  </si>
  <si>
    <t>00011015129701600000</t>
  </si>
  <si>
    <t>00011015129701610000</t>
  </si>
  <si>
    <t>00011016221921600000</t>
  </si>
  <si>
    <t>00011016221921610000</t>
  </si>
  <si>
    <t>00011017950007600000</t>
  </si>
  <si>
    <t>00011017950007610000</t>
  </si>
  <si>
    <t xml:space="preserve">Закупка товаров, работ и услуг для государствееных и муниципальных нужд </t>
  </si>
  <si>
    <t>00003147950002200000</t>
  </si>
  <si>
    <t>00002030013600200000</t>
  </si>
  <si>
    <t>00002030013600240000</t>
  </si>
  <si>
    <t>Расходы на выплату персоналу в целях обеспечения выполнения функций государствееными (муниципальными) органами управления государствееными внебюджетными фондами</t>
  </si>
  <si>
    <t>00001020020301100000</t>
  </si>
  <si>
    <t>00002030013600100000</t>
  </si>
  <si>
    <t xml:space="preserve">  Компенсация выпадающих доходов организациям, предоставляющим населению услуги теплоснабжения за счет платежей, не обеспечивающих возмещение издержек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</si>
  <si>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</si>
  <si>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Субсидии бюджетным учреждениям на финансовое обеспечение государственного (муниципального)  задания на оказание государственных (муниципальных) услуг (выполнение работ)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</si>
  <si>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(муниципальных)услуг (выполнение работ)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</si>
  <si>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(мцниципальных)  услуг (выполнение работ)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</si>
  <si>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</t>
  </si>
  <si>
    <t xml:space="preserve">  Обеспечение деятельности МБУ " ЦЖКХ и РД"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</si>
  <si>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 услуг (выполнение работ)</t>
  </si>
  <si>
    <t xml:space="preserve">  Обеспечение деятельности МБУ "ЦКМС им. Кирилина"</t>
  </si>
  <si>
    <t xml:space="preserve">  Ведомственная целевая программа "Библиотечное дело Мурманской области" на 2012-2014 годы</t>
  </si>
  <si>
    <t xml:space="preserve">      Доплаты к пенсиям государствееных служащих субъектов Российской Федерации и муниципальных служащих</t>
  </si>
  <si>
    <t xml:space="preserve">  Ведомственная целевая программа «Развитие физической культуры и спорта в Мурманской области» на 2012-2014 годы</t>
  </si>
  <si>
    <t xml:space="preserve">  Муниципальная программа "Развитие"</t>
  </si>
  <si>
    <t>Строительство и содержание автодорог и инженерных сооружений на них в границах городских и сельских поселений в рамках благоустройства</t>
  </si>
  <si>
    <t xml:space="preserve">  Муниципальная  программа ."Обеспечение первичных мер пожарной безопасности на территории муниципального образования с.п. Алакуртти на 2012-2015 гг"</t>
  </si>
  <si>
    <t xml:space="preserve">  Муниципальная программа "Развитие культуры в с.п. Алакуртти"</t>
  </si>
  <si>
    <t xml:space="preserve">  Муниципальная программа "Профилактика правонарушений и повышение безопасности дорожного движения на территории муниципального образования сельское поселение Алакуртти на 2012-2015г.г."</t>
  </si>
  <si>
    <t>Поддержка жилищного хозяйства</t>
  </si>
  <si>
    <t xml:space="preserve">  Компенсация выпадающих доходов организациям, предоставляющим населению услуги теплоснабжения за счет платежей, не обеспечивающих возмещение издержек за счет местного бюджета</t>
  </si>
  <si>
    <t xml:space="preserve">  Мероприятия в области  спорта и физической культуры, засчет средств местного бюджета</t>
  </si>
  <si>
    <t>00003147950003852290</t>
  </si>
  <si>
    <t>00003147950003852200</t>
  </si>
  <si>
    <t>00003147950003852000</t>
  </si>
  <si>
    <t>00003147950003850000</t>
  </si>
  <si>
    <t>00003147950003800000</t>
  </si>
  <si>
    <t>00001110700500870340</t>
  </si>
  <si>
    <t>00001110700500870300</t>
  </si>
  <si>
    <t>Муниципальная целевая программы "Развитие муниципальной службы в муниципальном образовании сельское поселение Алакуртти на 2011-2013 годы"</t>
  </si>
  <si>
    <t>00001137950009244000</t>
  </si>
  <si>
    <t>00001137950009240000</t>
  </si>
  <si>
    <t>00001137950009200000</t>
  </si>
  <si>
    <t>00001137950009000000</t>
  </si>
  <si>
    <t>00001137950009244210</t>
  </si>
  <si>
    <t>00001137950009244212</t>
  </si>
  <si>
    <t>00001137950009244200</t>
  </si>
  <si>
    <t>00001137950009244222</t>
  </si>
  <si>
    <t>00001137950009244220</t>
  </si>
  <si>
    <t>00001137950009244226</t>
  </si>
  <si>
    <t>Резервные фонды</t>
  </si>
  <si>
    <t>Резервный фонд Правительства Мурманской области</t>
  </si>
  <si>
    <t>Межбюджетные трансферты</t>
  </si>
  <si>
    <t>Иные межбюджетные трансферты</t>
  </si>
  <si>
    <t>00003090700000000000</t>
  </si>
  <si>
    <t>00003090700400000000</t>
  </si>
  <si>
    <t>00003090700400500000</t>
  </si>
  <si>
    <t>00003090700400540000</t>
  </si>
  <si>
    <t>00003090700400540200</t>
  </si>
  <si>
    <t>00003090700400540220</t>
  </si>
  <si>
    <t>00003090700400540225</t>
  </si>
  <si>
    <t>Связь и информатика</t>
  </si>
  <si>
    <t>Информационные технологии и связь</t>
  </si>
  <si>
    <t>Отдельные мероприятия в области информационно- коммуникационных технологий и связи</t>
  </si>
  <si>
    <t>Отдельные мероприятия в области информационно- коммуникационных технологий и связи (софинансирование за счет средств местного бюджета к ДЦП "Развитие информационного общества и формирование электронного правительства в Мурманской области на 2012-2013 годы)</t>
  </si>
  <si>
    <t>00004103300299242000</t>
  </si>
  <si>
    <t>00004103300299240000</t>
  </si>
  <si>
    <t>00004103300299200000</t>
  </si>
  <si>
    <t>00004103300299000000</t>
  </si>
  <si>
    <t>00004103300200000000</t>
  </si>
  <si>
    <t>00004103300000000000</t>
  </si>
  <si>
    <t>00004100000000000000</t>
  </si>
  <si>
    <t>00004103300299242300</t>
  </si>
  <si>
    <t>00004103300299242310</t>
  </si>
  <si>
    <t>Долгосрочная целевая программа</t>
  </si>
  <si>
    <t>Долгосрочная целевая программа "Развитие информационного общества и формирование электронного правительства в Мурманской области" на 2011-2013 годы</t>
  </si>
  <si>
    <t>Мероприятия по формированию электронного правительства</t>
  </si>
  <si>
    <t>00004105222606242000</t>
  </si>
  <si>
    <t>00004105222606240000</t>
  </si>
  <si>
    <t>00004105222606200000</t>
  </si>
  <si>
    <t>00004105222606000000</t>
  </si>
  <si>
    <t>00004105222600000000</t>
  </si>
  <si>
    <t>00004105222000000000</t>
  </si>
  <si>
    <t>00004105222606242200</t>
  </si>
  <si>
    <t>00004105222606242220</t>
  </si>
  <si>
    <t>00004105222606242221</t>
  </si>
  <si>
    <t>00004105222606242226</t>
  </si>
  <si>
    <t>00004105222606242300</t>
  </si>
  <si>
    <t>00004105222606242310</t>
  </si>
  <si>
    <t>Прочая закупка товаров, работ и услуг для государственных (муниципальных)нужд</t>
  </si>
  <si>
    <t>Противопожарные мероприятия, связанные с содержанием имущества, обеспечение функционирования и поддержка пожарной и охранной сигнализации и их техническое обслуживание</t>
  </si>
  <si>
    <t>00005013500302611241</t>
  </si>
  <si>
    <t>00005013500302611240</t>
  </si>
  <si>
    <t>00005013500302611000</t>
  </si>
  <si>
    <t>00005013500302610000</t>
  </si>
  <si>
    <t>00005013500302600000</t>
  </si>
  <si>
    <t>00005013500302000000</t>
  </si>
  <si>
    <t>00005013500302611200</t>
  </si>
  <si>
    <t>Долгосрочная целевая программа "Энергосбережение и повышение энергетической эффективности в Мурманской области" на 2012-2015 годы и на перспективу до 2020 года</t>
  </si>
  <si>
    <t>Субсидия муниципальным образованиям на предоставление поддержки малоимущим гражданам на установку приборов учета используемых энергоресурсов</t>
  </si>
  <si>
    <t>00005015225400000000</t>
  </si>
  <si>
    <t>00005015225423000000</t>
  </si>
  <si>
    <t>00005015225423600000</t>
  </si>
  <si>
    <t>00005015225423610000</t>
  </si>
  <si>
    <t>00005015225423611000</t>
  </si>
  <si>
    <t>00005015225423611200</t>
  </si>
  <si>
    <t>00005015225423611240</t>
  </si>
  <si>
    <t>00005015225423611241</t>
  </si>
  <si>
    <t>Прочие мероприятия по благоустройству городских округов и поселений (софинансирование за счет средств местного бюджета по ДЦП "Дети кольского заполярья)</t>
  </si>
  <si>
    <t>00005036000599000000</t>
  </si>
  <si>
    <t>00005036000599600000</t>
  </si>
  <si>
    <t>00005036000599610000</t>
  </si>
  <si>
    <t>00005036000599611000</t>
  </si>
  <si>
    <t>00005036000599611200</t>
  </si>
  <si>
    <t>00005036000599611240</t>
  </si>
  <si>
    <t>00005036000599611241</t>
  </si>
  <si>
    <t>Комплектование книжных фондов библиотек муниципальных образований и государственных библиотек городов Москвы и Санкт Петербукрга</t>
  </si>
  <si>
    <t xml:space="preserve">  Реализация мер социальной поддержки отдельных категорий граждан, работающих в муниципальных учреждениях образования, культуры и здравоохранения, расположенных в сельских населенных пунктах или поселках городского типа Мурманской области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</si>
  <si>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</si>
  <si>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</si>
  <si>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 xml:space="preserve">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</si>
  <si>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00010102030010000110</t>
  </si>
  <si>
    <t xml:space="preserve">  Субсидии бюджетам на реализацию программы энергосбережения и повышения энергетической эффективности на период до 2020 года</t>
  </si>
  <si>
    <t>00020202150000000151</t>
  </si>
  <si>
    <t xml:space="preserve">  Субсидии бюджетам поселений на реализацию программы энергосбережения и повышения энергетической эффективности на период до 2020 года</t>
  </si>
  <si>
    <t>00020202150100000151</t>
  </si>
  <si>
    <t>А.О.Владимиров</t>
  </si>
  <si>
    <t>Л.Н.Назарова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</si>
  <si>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</si>
  <si>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</si>
  <si>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</si>
  <si>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поселений</t>
  </si>
  <si>
    <t>00011302995100000130</t>
  </si>
  <si>
    <t>00011302990000000130</t>
  </si>
  <si>
    <t>00011302000000000130</t>
  </si>
  <si>
    <t>00011300000000000130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</si>
  <si>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</si>
  <si>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</si>
  <si>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00021905000100000151</t>
  </si>
  <si>
    <t>00021900000000000151</t>
  </si>
  <si>
    <t>00005035221719000000</t>
  </si>
  <si>
    <t>00005035221719600000</t>
  </si>
  <si>
    <t>00005035221719610000</t>
  </si>
  <si>
    <t>00005035221719611000</t>
  </si>
  <si>
    <t>00005035221719611200</t>
  </si>
  <si>
    <t>00005035221719611240</t>
  </si>
  <si>
    <t>00005035221719611241</t>
  </si>
  <si>
    <t>00008014400200612241</t>
  </si>
  <si>
    <t>00008014400200612240</t>
  </si>
  <si>
    <t>00008014400200612200</t>
  </si>
  <si>
    <t>00008014400200612000</t>
  </si>
  <si>
    <t>Субсидия бюджетным учреждениям  на иные цели</t>
  </si>
  <si>
    <t>на 01декабря 2012 г.</t>
  </si>
  <si>
    <t>"  01   " ______12__________ 20 12  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</si>
</sst>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#,##0.00_р_.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sz val="9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6"/>
      <name val="Arial Cyr"/>
      <family val="2"/>
    </font>
    <font>
      <u val="single"/>
      <sz val="8"/>
      <name val="Arial Cyr"/>
      <family val="2"/>
    </font>
    <font>
      <sz val="14"/>
      <name val="Arial Cyr"/>
      <family val="2"/>
    </font>
    <font>
      <b/>
      <sz val="14"/>
      <name val="Arial Cyr"/>
      <family val="2"/>
    </font>
    <font>
      <sz val="14"/>
      <name val="Times New Roman"/>
      <family val="1"/>
    </font>
    <font>
      <sz val="18"/>
      <name val="Arial Cyr"/>
      <family val="0"/>
    </font>
    <font>
      <sz val="11"/>
      <name val="Arial Cyr"/>
      <family val="2"/>
    </font>
    <font>
      <sz val="11"/>
      <color indexed="10"/>
      <name val="Arial Cyr"/>
      <family val="2"/>
    </font>
    <font>
      <sz val="16"/>
      <name val="Arial Cyr"/>
      <family val="2"/>
    </font>
    <font>
      <sz val="16"/>
      <color indexed="8"/>
      <name val="Arial Cyr"/>
      <family val="2"/>
    </font>
    <font>
      <sz val="11"/>
      <color rgb="FFFF0000"/>
      <name val="Arial Cyr"/>
      <family val="2"/>
    </font>
    <font>
      <sz val="16"/>
      <color theme="1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medium"/>
    </border>
    <border>
      <left style="thin"/>
      <right/>
      <top style="thin"/>
      <bottom style="hair"/>
    </border>
    <border>
      <left style="medium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hair"/>
    </border>
    <border>
      <left/>
      <right/>
      <top style="thin"/>
      <bottom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hair"/>
    </border>
    <border>
      <left/>
      <right style="medium"/>
      <top style="hair"/>
      <bottom/>
    </border>
    <border>
      <left style="thin"/>
      <right style="thin"/>
      <top/>
      <bottom style="hair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 style="thin"/>
    </border>
    <border>
      <left style="thin"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NumberFormat="1" applyFill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0" xfId="0" applyNumberFormat="1" applyFont="1" applyFill="1" applyAlignment="1">
      <alignment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2" fillId="0" borderId="0" xfId="0" applyFont="1" applyBorder="1" applyAlignment="1">
      <alignment horizontal="center" shrinkToFit="1"/>
    </xf>
    <xf numFmtId="49" fontId="2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Alignment="1">
      <alignment shrinkToFit="1"/>
    </xf>
    <xf numFmtId="49" fontId="2" fillId="0" borderId="0" xfId="0" applyNumberFormat="1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shrinkToFit="1"/>
    </xf>
    <xf numFmtId="49" fontId="2" fillId="0" borderId="12" xfId="0" applyNumberFormat="1" applyFont="1" applyBorder="1" applyAlignment="1">
      <alignment horizontal="center" vertical="center" shrinkToFit="1"/>
    </xf>
    <xf numFmtId="49" fontId="2" fillId="0" borderId="16" xfId="0" applyNumberFormat="1" applyFont="1" applyBorder="1" applyAlignment="1">
      <alignment horizontal="center" vertical="center" shrinkToFit="1"/>
    </xf>
    <xf numFmtId="49" fontId="6" fillId="0" borderId="0" xfId="0" applyNumberFormat="1" applyFont="1" applyAlignment="1">
      <alignment/>
    </xf>
    <xf numFmtId="0" fontId="2" fillId="0" borderId="17" xfId="0" applyNumberFormat="1" applyFont="1" applyBorder="1" applyAlignment="1">
      <alignment horizontal="left" wrapText="1"/>
    </xf>
    <xf numFmtId="0" fontId="2" fillId="0" borderId="18" xfId="0" applyNumberFormat="1" applyFont="1" applyBorder="1" applyAlignment="1">
      <alignment horizontal="center" vertical="center" shrinkToFit="1"/>
    </xf>
    <xf numFmtId="1" fontId="2" fillId="0" borderId="11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left" wrapText="1"/>
    </xf>
    <xf numFmtId="0" fontId="2" fillId="0" borderId="21" xfId="0" applyNumberFormat="1" applyFont="1" applyBorder="1" applyAlignment="1">
      <alignment horizontal="center" vertical="center" shrinkToFit="1"/>
    </xf>
    <xf numFmtId="49" fontId="2" fillId="0" borderId="22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left" wrapText="1"/>
    </xf>
    <xf numFmtId="0" fontId="2" fillId="0" borderId="21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2" fillId="0" borderId="25" xfId="0" applyFont="1" applyBorder="1" applyAlignment="1">
      <alignment/>
    </xf>
    <xf numFmtId="49" fontId="0" fillId="0" borderId="25" xfId="0" applyNumberFormat="1" applyBorder="1" applyAlignment="1">
      <alignment/>
    </xf>
    <xf numFmtId="0" fontId="23" fillId="0" borderId="0" xfId="0" applyNumberFormat="1" applyFont="1" applyBorder="1" applyAlignment="1">
      <alignment horizontal="left" wrapText="1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Border="1" applyAlignment="1">
      <alignment/>
    </xf>
    <xf numFmtId="49" fontId="2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24" fillId="0" borderId="0" xfId="0" applyFont="1" applyFill="1" applyAlignment="1">
      <alignment/>
    </xf>
    <xf numFmtId="0" fontId="25" fillId="0" borderId="0" xfId="0" applyFont="1" applyAlignment="1">
      <alignment horizontal="centerContinuous"/>
    </xf>
    <xf numFmtId="0" fontId="24" fillId="0" borderId="0" xfId="0" applyFont="1" applyBorder="1" applyAlignment="1">
      <alignment horizontal="center"/>
    </xf>
    <xf numFmtId="0" fontId="26" fillId="0" borderId="0" xfId="0" applyFont="1" applyAlignment="1">
      <alignment horizontal="right"/>
    </xf>
    <xf numFmtId="49" fontId="26" fillId="0" borderId="0" xfId="0" applyNumberFormat="1" applyFont="1" applyBorder="1" applyAlignment="1">
      <alignment horizontal="centerContinuous"/>
    </xf>
    <xf numFmtId="0" fontId="26" fillId="0" borderId="0" xfId="0" applyFont="1" applyAlignment="1">
      <alignment/>
    </xf>
    <xf numFmtId="0" fontId="24" fillId="0" borderId="12" xfId="0" applyFont="1" applyBorder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right"/>
    </xf>
    <xf numFmtId="49" fontId="24" fillId="0" borderId="26" xfId="0" applyNumberFormat="1" applyFont="1" applyBorder="1" applyAlignment="1">
      <alignment horizontal="centerContinuous"/>
    </xf>
    <xf numFmtId="0" fontId="24" fillId="0" borderId="0" xfId="0" applyFont="1" applyAlignment="1">
      <alignment/>
    </xf>
    <xf numFmtId="14" fontId="24" fillId="0" borderId="27" xfId="0" applyNumberFormat="1" applyFont="1" applyBorder="1" applyAlignment="1">
      <alignment horizontal="center"/>
    </xf>
    <xf numFmtId="49" fontId="24" fillId="0" borderId="0" xfId="0" applyNumberFormat="1" applyFont="1" applyAlignment="1">
      <alignment/>
    </xf>
    <xf numFmtId="49" fontId="24" fillId="0" borderId="0" xfId="0" applyNumberFormat="1" applyFont="1" applyBorder="1" applyAlignment="1">
      <alignment horizontal="right" vertical="center"/>
    </xf>
    <xf numFmtId="49" fontId="24" fillId="0" borderId="28" xfId="0" applyNumberFormat="1" applyFont="1" applyBorder="1" applyAlignment="1">
      <alignment horizontal="center" vertical="center"/>
    </xf>
    <xf numFmtId="0" fontId="24" fillId="0" borderId="29" xfId="0" applyFont="1" applyBorder="1" applyAlignment="1">
      <alignment horizontal="left"/>
    </xf>
    <xf numFmtId="49" fontId="24" fillId="0" borderId="29" xfId="0" applyNumberFormat="1" applyFont="1" applyBorder="1" applyAlignment="1">
      <alignment/>
    </xf>
    <xf numFmtId="49" fontId="24" fillId="0" borderId="30" xfId="42" applyNumberFormat="1" applyFont="1" applyBorder="1" applyAlignment="1" applyProtection="1">
      <alignment horizontal="center"/>
      <protection/>
    </xf>
    <xf numFmtId="49" fontId="24" fillId="0" borderId="0" xfId="0" applyNumberFormat="1" applyFont="1" applyAlignment="1">
      <alignment horizontal="right"/>
    </xf>
    <xf numFmtId="0" fontId="24" fillId="0" borderId="30" xfId="0" applyFont="1" applyBorder="1" applyAlignment="1">
      <alignment horizontal="center"/>
    </xf>
    <xf numFmtId="49" fontId="24" fillId="0" borderId="27" xfId="0" applyNumberFormat="1" applyFont="1" applyBorder="1" applyAlignment="1">
      <alignment horizontal="centerContinuous"/>
    </xf>
    <xf numFmtId="49" fontId="24" fillId="0" borderId="31" xfId="0" applyNumberFormat="1" applyFont="1" applyBorder="1" applyAlignment="1">
      <alignment horizontal="centerContinuous"/>
    </xf>
    <xf numFmtId="0" fontId="25" fillId="0" borderId="0" xfId="0" applyFont="1" applyBorder="1" applyAlignment="1">
      <alignment horizontal="center"/>
    </xf>
    <xf numFmtId="0" fontId="24" fillId="0" borderId="29" xfId="0" applyFont="1" applyBorder="1" applyAlignment="1">
      <alignment horizontal="left"/>
    </xf>
    <xf numFmtId="0" fontId="24" fillId="0" borderId="29" xfId="0" applyFont="1" applyBorder="1" applyAlignment="1">
      <alignment/>
    </xf>
    <xf numFmtId="49" fontId="24" fillId="0" borderId="29" xfId="0" applyNumberFormat="1" applyFont="1" applyBorder="1" applyAlignment="1">
      <alignment/>
    </xf>
    <xf numFmtId="0" fontId="24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49" fontId="24" fillId="0" borderId="12" xfId="0" applyNumberFormat="1" applyFont="1" applyBorder="1" applyAlignment="1">
      <alignment horizontal="center" vertical="center"/>
    </xf>
    <xf numFmtId="0" fontId="24" fillId="0" borderId="32" xfId="0" applyFont="1" applyBorder="1" applyAlignment="1">
      <alignment horizontal="left" wrapText="1"/>
    </xf>
    <xf numFmtId="0" fontId="24" fillId="0" borderId="0" xfId="0" applyFont="1" applyFill="1" applyAlignment="1">
      <alignment/>
    </xf>
    <xf numFmtId="0" fontId="24" fillId="0" borderId="0" xfId="0" applyFont="1" applyAlignment="1">
      <alignment/>
    </xf>
    <xf numFmtId="0" fontId="24" fillId="0" borderId="33" xfId="0" applyFont="1" applyBorder="1" applyAlignment="1">
      <alignment horizontal="left" wrapText="1"/>
    </xf>
    <xf numFmtId="0" fontId="24" fillId="0" borderId="34" xfId="0" applyNumberFormat="1" applyFont="1" applyBorder="1" applyAlignment="1">
      <alignment horizontal="left" wrapText="1" indent="2"/>
    </xf>
    <xf numFmtId="0" fontId="24" fillId="0" borderId="10" xfId="0" applyNumberFormat="1" applyFont="1" applyBorder="1" applyAlignment="1">
      <alignment horizontal="left" wrapText="1" indent="2"/>
    </xf>
    <xf numFmtId="0" fontId="24" fillId="0" borderId="11" xfId="0" applyFont="1" applyFill="1" applyBorder="1" applyAlignment="1">
      <alignment wrapText="1"/>
    </xf>
    <xf numFmtId="0" fontId="24" fillId="0" borderId="0" xfId="0" applyNumberFormat="1" applyFont="1" applyFill="1" applyAlignment="1">
      <alignment/>
    </xf>
    <xf numFmtId="49" fontId="27" fillId="0" borderId="35" xfId="0" applyNumberFormat="1" applyFont="1" applyBorder="1" applyAlignment="1">
      <alignment horizontal="center" wrapText="1"/>
    </xf>
    <xf numFmtId="1" fontId="27" fillId="0" borderId="11" xfId="0" applyNumberFormat="1" applyFont="1" applyBorder="1" applyAlignment="1">
      <alignment horizontal="center"/>
    </xf>
    <xf numFmtId="4" fontId="27" fillId="0" borderId="11" xfId="0" applyNumberFormat="1" applyFont="1" applyBorder="1" applyAlignment="1">
      <alignment horizontal="right" shrinkToFit="1"/>
    </xf>
    <xf numFmtId="4" fontId="27" fillId="0" borderId="36" xfId="0" applyNumberFormat="1" applyFont="1" applyBorder="1" applyAlignment="1">
      <alignment horizontal="right" shrinkToFit="1"/>
    </xf>
    <xf numFmtId="1" fontId="27" fillId="0" borderId="37" xfId="0" applyNumberFormat="1" applyFont="1" applyBorder="1" applyAlignment="1">
      <alignment horizontal="center" shrinkToFit="1"/>
    </xf>
    <xf numFmtId="1" fontId="27" fillId="0" borderId="13" xfId="0" applyNumberFormat="1" applyFont="1" applyBorder="1" applyAlignment="1">
      <alignment horizontal="center"/>
    </xf>
    <xf numFmtId="4" fontId="27" fillId="0" borderId="13" xfId="0" applyNumberFormat="1" applyFont="1" applyBorder="1" applyAlignment="1">
      <alignment horizontal="right" shrinkToFit="1"/>
    </xf>
    <xf numFmtId="49" fontId="27" fillId="0" borderId="22" xfId="0" applyNumberFormat="1" applyFont="1" applyBorder="1" applyAlignment="1">
      <alignment horizontal="center" shrinkToFit="1"/>
    </xf>
    <xf numFmtId="49" fontId="27" fillId="0" borderId="22" xfId="0" applyNumberFormat="1" applyFont="1" applyBorder="1" applyAlignment="1">
      <alignment horizontal="center"/>
    </xf>
    <xf numFmtId="4" fontId="27" fillId="0" borderId="22" xfId="0" applyNumberFormat="1" applyFont="1" applyBorder="1" applyAlignment="1">
      <alignment horizontal="right" shrinkToFit="1"/>
    </xf>
    <xf numFmtId="49" fontId="27" fillId="0" borderId="10" xfId="0" applyNumberFormat="1" applyFont="1" applyBorder="1" applyAlignment="1">
      <alignment horizontal="center" shrinkToFit="1"/>
    </xf>
    <xf numFmtId="49" fontId="27" fillId="0" borderId="10" xfId="0" applyNumberFormat="1" applyFont="1" applyBorder="1" applyAlignment="1">
      <alignment horizontal="center"/>
    </xf>
    <xf numFmtId="4" fontId="27" fillId="0" borderId="10" xfId="0" applyNumberFormat="1" applyFont="1" applyBorder="1" applyAlignment="1">
      <alignment horizontal="right" shrinkToFit="1"/>
    </xf>
    <xf numFmtId="4" fontId="27" fillId="0" borderId="38" xfId="0" applyNumberFormat="1" applyFont="1" applyBorder="1" applyAlignment="1">
      <alignment horizontal="right" shrinkToFit="1"/>
    </xf>
    <xf numFmtId="165" fontId="27" fillId="0" borderId="11" xfId="0" applyNumberFormat="1" applyFont="1" applyFill="1" applyBorder="1" applyAlignment="1">
      <alignment/>
    </xf>
    <xf numFmtId="165" fontId="27" fillId="0" borderId="11" xfId="0" applyNumberFormat="1" applyFont="1" applyBorder="1" applyAlignment="1">
      <alignment/>
    </xf>
    <xf numFmtId="49" fontId="28" fillId="0" borderId="0" xfId="0" applyNumberFormat="1" applyFont="1" applyFill="1" applyAlignment="1">
      <alignment horizontal="right"/>
    </xf>
    <xf numFmtId="0" fontId="28" fillId="0" borderId="0" xfId="0" applyFont="1" applyFill="1" applyAlignment="1">
      <alignment/>
    </xf>
    <xf numFmtId="0" fontId="28" fillId="0" borderId="13" xfId="0" applyFont="1" applyFill="1" applyBorder="1" applyAlignment="1">
      <alignment horizontal="center"/>
    </xf>
    <xf numFmtId="0" fontId="28" fillId="0" borderId="14" xfId="0" applyFont="1" applyFill="1" applyBorder="1" applyAlignment="1">
      <alignment horizontal="center"/>
    </xf>
    <xf numFmtId="0" fontId="28" fillId="0" borderId="14" xfId="0" applyFont="1" applyFill="1" applyBorder="1" applyAlignment="1">
      <alignment horizontal="center" shrinkToFit="1"/>
    </xf>
    <xf numFmtId="0" fontId="28" fillId="0" borderId="13" xfId="0" applyFont="1" applyFill="1" applyBorder="1" applyAlignment="1">
      <alignment horizontal="center" shrinkToFit="1"/>
    </xf>
    <xf numFmtId="0" fontId="28" fillId="0" borderId="10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shrinkToFit="1"/>
    </xf>
    <xf numFmtId="49" fontId="28" fillId="0" borderId="10" xfId="0" applyNumberFormat="1" applyFont="1" applyFill="1" applyBorder="1" applyAlignment="1">
      <alignment horizontal="center" vertical="center" shrinkToFit="1"/>
    </xf>
    <xf numFmtId="0" fontId="28" fillId="0" borderId="10" xfId="0" applyFont="1" applyFill="1" applyBorder="1" applyAlignment="1">
      <alignment horizontal="left"/>
    </xf>
    <xf numFmtId="0" fontId="28" fillId="0" borderId="15" xfId="0" applyFont="1" applyFill="1" applyBorder="1" applyAlignment="1">
      <alignment horizontal="center" shrinkToFit="1"/>
    </xf>
    <xf numFmtId="0" fontId="28" fillId="0" borderId="10" xfId="0" applyFont="1" applyFill="1" applyBorder="1" applyAlignment="1">
      <alignment shrinkToFit="1"/>
    </xf>
    <xf numFmtId="0" fontId="28" fillId="0" borderId="11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shrinkToFit="1"/>
    </xf>
    <xf numFmtId="49" fontId="28" fillId="0" borderId="12" xfId="0" applyNumberFormat="1" applyFont="1" applyFill="1" applyBorder="1" applyAlignment="1">
      <alignment horizontal="center" vertical="center" shrinkToFit="1"/>
    </xf>
    <xf numFmtId="49" fontId="28" fillId="0" borderId="39" xfId="0" applyNumberFormat="1" applyFont="1" applyFill="1" applyBorder="1" applyAlignment="1">
      <alignment/>
    </xf>
    <xf numFmtId="49" fontId="28" fillId="0" borderId="0" xfId="0" applyNumberFormat="1" applyFont="1" applyFill="1" applyBorder="1" applyAlignment="1">
      <alignment/>
    </xf>
    <xf numFmtId="0" fontId="28" fillId="0" borderId="17" xfId="0" applyNumberFormat="1" applyFont="1" applyFill="1" applyBorder="1" applyAlignment="1">
      <alignment horizontal="left" wrapText="1"/>
    </xf>
    <xf numFmtId="0" fontId="28" fillId="0" borderId="18" xfId="0" applyNumberFormat="1" applyFont="1" applyFill="1" applyBorder="1" applyAlignment="1">
      <alignment horizontal="center" shrinkToFit="1"/>
    </xf>
    <xf numFmtId="1" fontId="28" fillId="0" borderId="11" xfId="0" applyNumberFormat="1" applyFont="1" applyFill="1" applyBorder="1" applyAlignment="1">
      <alignment horizontal="center"/>
    </xf>
    <xf numFmtId="0" fontId="28" fillId="0" borderId="0" xfId="0" applyNumberFormat="1" applyFont="1" applyFill="1" applyAlignment="1">
      <alignment/>
    </xf>
    <xf numFmtId="0" fontId="28" fillId="0" borderId="39" xfId="0" applyNumberFormat="1" applyFont="1" applyFill="1" applyBorder="1" applyAlignment="1">
      <alignment horizontal="left" wrapText="1"/>
    </xf>
    <xf numFmtId="0" fontId="28" fillId="0" borderId="37" xfId="0" applyNumberFormat="1" applyFont="1" applyFill="1" applyBorder="1" applyAlignment="1">
      <alignment horizontal="center" shrinkToFit="1"/>
    </xf>
    <xf numFmtId="1" fontId="28" fillId="0" borderId="13" xfId="0" applyNumberFormat="1" applyFont="1" applyFill="1" applyBorder="1" applyAlignment="1">
      <alignment horizontal="center"/>
    </xf>
    <xf numFmtId="0" fontId="28" fillId="0" borderId="23" xfId="0" applyNumberFormat="1" applyFont="1" applyFill="1" applyBorder="1" applyAlignment="1">
      <alignment horizontal="left" wrapText="1" indent="2"/>
    </xf>
    <xf numFmtId="49" fontId="28" fillId="0" borderId="21" xfId="0" applyNumberFormat="1" applyFont="1" applyFill="1" applyBorder="1" applyAlignment="1">
      <alignment horizontal="center" shrinkToFit="1"/>
    </xf>
    <xf numFmtId="49" fontId="28" fillId="0" borderId="22" xfId="0" applyNumberFormat="1" applyFont="1" applyFill="1" applyBorder="1" applyAlignment="1">
      <alignment horizontal="center"/>
    </xf>
    <xf numFmtId="4" fontId="28" fillId="0" borderId="22" xfId="0" applyNumberFormat="1" applyFont="1" applyFill="1" applyBorder="1" applyAlignment="1">
      <alignment horizontal="right" shrinkToFit="1"/>
    </xf>
    <xf numFmtId="0" fontId="28" fillId="0" borderId="0" xfId="0" applyFont="1" applyFill="1" applyAlignment="1">
      <alignment/>
    </xf>
    <xf numFmtId="49" fontId="28" fillId="0" borderId="11" xfId="0" applyNumberFormat="1" applyFont="1" applyFill="1" applyBorder="1" applyAlignment="1">
      <alignment horizontal="center"/>
    </xf>
    <xf numFmtId="0" fontId="28" fillId="0" borderId="0" xfId="0" applyNumberFormat="1" applyFont="1" applyFill="1" applyBorder="1" applyAlignment="1">
      <alignment horizontal="left" wrapText="1" indent="2"/>
    </xf>
    <xf numFmtId="0" fontId="32" fillId="0" borderId="0" xfId="0" applyFont="1" applyFill="1" applyAlignment="1">
      <alignment/>
    </xf>
    <xf numFmtId="4" fontId="32" fillId="0" borderId="0" xfId="0" applyNumberFormat="1" applyFont="1" applyFill="1" applyAlignment="1">
      <alignment/>
    </xf>
    <xf numFmtId="0" fontId="28" fillId="0" borderId="40" xfId="0" applyFont="1" applyFill="1" applyBorder="1" applyAlignment="1">
      <alignment/>
    </xf>
    <xf numFmtId="0" fontId="28" fillId="0" borderId="41" xfId="0" applyFont="1" applyFill="1" applyBorder="1" applyAlignment="1">
      <alignment/>
    </xf>
    <xf numFmtId="0" fontId="28" fillId="0" borderId="42" xfId="0" applyNumberFormat="1" applyFont="1" applyFill="1" applyBorder="1" applyAlignment="1">
      <alignment horizontal="left" wrapText="1"/>
    </xf>
    <xf numFmtId="1" fontId="28" fillId="0" borderId="43" xfId="0" applyNumberFormat="1" applyFont="1" applyFill="1" applyBorder="1" applyAlignment="1">
      <alignment horizontal="center" shrinkToFit="1"/>
    </xf>
    <xf numFmtId="0" fontId="24" fillId="0" borderId="25" xfId="0" applyFont="1" applyFill="1" applyBorder="1" applyAlignment="1">
      <alignment/>
    </xf>
    <xf numFmtId="1" fontId="24" fillId="0" borderId="44" xfId="0" applyNumberFormat="1" applyFont="1" applyFill="1" applyBorder="1" applyAlignment="1">
      <alignment horizontal="center"/>
    </xf>
    <xf numFmtId="4" fontId="24" fillId="0" borderId="44" xfId="0" applyNumberFormat="1" applyFont="1" applyFill="1" applyBorder="1" applyAlignment="1">
      <alignment horizontal="right" shrinkToFit="1"/>
    </xf>
    <xf numFmtId="164" fontId="30" fillId="0" borderId="11" xfId="0" applyNumberFormat="1" applyFont="1" applyFill="1" applyBorder="1" applyAlignment="1">
      <alignment horizontal="right" shrinkToFit="1"/>
    </xf>
    <xf numFmtId="164" fontId="30" fillId="0" borderId="13" xfId="0" applyNumberFormat="1" applyFont="1" applyFill="1" applyBorder="1" applyAlignment="1">
      <alignment horizontal="right" shrinkToFit="1"/>
    </xf>
    <xf numFmtId="164" fontId="30" fillId="0" borderId="38" xfId="0" applyNumberFormat="1" applyFont="1" applyFill="1" applyBorder="1" applyAlignment="1">
      <alignment horizontal="right" shrinkToFit="1"/>
    </xf>
    <xf numFmtId="4" fontId="30" fillId="0" borderId="22" xfId="0" applyNumberFormat="1" applyFont="1" applyFill="1" applyBorder="1" applyAlignment="1">
      <alignment horizontal="right" shrinkToFit="1"/>
    </xf>
    <xf numFmtId="4" fontId="30" fillId="0" borderId="11" xfId="0" applyNumberFormat="1" applyFont="1" applyFill="1" applyBorder="1" applyAlignment="1">
      <alignment horizontal="right" shrinkToFit="1"/>
    </xf>
    <xf numFmtId="4" fontId="30" fillId="0" borderId="11" xfId="0" applyNumberFormat="1" applyFont="1" applyFill="1" applyBorder="1" applyAlignment="1">
      <alignment/>
    </xf>
    <xf numFmtId="4" fontId="30" fillId="0" borderId="45" xfId="0" applyNumberFormat="1" applyFont="1" applyFill="1" applyBorder="1" applyAlignment="1">
      <alignment horizontal="right" shrinkToFit="1"/>
    </xf>
    <xf numFmtId="4" fontId="33" fillId="0" borderId="22" xfId="0" applyNumberFormat="1" applyFont="1" applyFill="1" applyBorder="1" applyAlignment="1">
      <alignment horizontal="right" shrinkToFit="1"/>
    </xf>
    <xf numFmtId="164" fontId="28" fillId="0" borderId="11" xfId="0" applyNumberFormat="1" applyFont="1" applyBorder="1" applyAlignment="1">
      <alignment horizontal="right" vertical="center" shrinkToFit="1"/>
    </xf>
    <xf numFmtId="164" fontId="28" fillId="0" borderId="36" xfId="0" applyNumberFormat="1" applyFont="1" applyBorder="1" applyAlignment="1">
      <alignment horizontal="right" vertical="center" shrinkToFit="1"/>
    </xf>
    <xf numFmtId="164" fontId="28" fillId="0" borderId="22" xfId="0" applyNumberFormat="1" applyFont="1" applyBorder="1" applyAlignment="1">
      <alignment horizontal="right" vertical="center" shrinkToFit="1"/>
    </xf>
    <xf numFmtId="164" fontId="28" fillId="0" borderId="46" xfId="0" applyNumberFormat="1" applyFont="1" applyBorder="1" applyAlignment="1">
      <alignment horizontal="center" vertical="center" shrinkToFit="1"/>
    </xf>
    <xf numFmtId="164" fontId="28" fillId="0" borderId="46" xfId="0" applyNumberFormat="1" applyFont="1" applyBorder="1" applyAlignment="1">
      <alignment horizontal="right" vertical="center" shrinkToFit="1"/>
    </xf>
    <xf numFmtId="0" fontId="25" fillId="0" borderId="0" xfId="0" applyFont="1" applyBorder="1" applyAlignment="1">
      <alignment horizontal="center"/>
    </xf>
    <xf numFmtId="0" fontId="24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4" fillId="0" borderId="22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49" fontId="24" fillId="0" borderId="13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49" fontId="24" fillId="0" borderId="22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 vertical="center" wrapText="1" shrinkToFit="1"/>
    </xf>
    <xf numFmtId="0" fontId="28" fillId="0" borderId="10" xfId="0" applyFont="1" applyFill="1" applyBorder="1" applyAlignment="1">
      <alignment vertical="center" wrapText="1" shrinkToFit="1"/>
    </xf>
    <xf numFmtId="0" fontId="28" fillId="0" borderId="22" xfId="0" applyFont="1" applyFill="1" applyBorder="1" applyAlignment="1">
      <alignment vertical="center" wrapText="1" shrinkToFi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3"/>
  <sheetViews>
    <sheetView tabSelected="1" view="pageBreakPreview" zoomScale="60" zoomScalePageLayoutView="0" workbookViewId="0" topLeftCell="A1">
      <selection activeCell="O19" sqref="O19"/>
    </sheetView>
  </sheetViews>
  <sheetFormatPr defaultColWidth="9.00390625" defaultRowHeight="12.75"/>
  <cols>
    <col min="1" max="1" width="56.375" style="64" customWidth="1"/>
    <col min="2" max="2" width="10.75390625" style="64" customWidth="1"/>
    <col min="3" max="3" width="42.625" style="64" customWidth="1"/>
    <col min="4" max="4" width="23.125" style="64" customWidth="1"/>
    <col min="5" max="5" width="22.625" style="64" customWidth="1"/>
    <col min="6" max="6" width="22.875" style="64" customWidth="1"/>
    <col min="7" max="8" width="0.74609375" style="64" customWidth="1"/>
    <col min="9" max="16384" width="9.125" style="64" customWidth="1"/>
  </cols>
  <sheetData>
    <row r="1" s="57" customFormat="1" ht="18"/>
    <row r="2" spans="1:8" s="62" customFormat="1" ht="24.75" customHeight="1">
      <c r="A2" s="58" t="s">
        <v>20</v>
      </c>
      <c r="B2" s="58"/>
      <c r="C2" s="58"/>
      <c r="D2" s="58"/>
      <c r="E2" s="58"/>
      <c r="F2" s="59"/>
      <c r="G2" s="60"/>
      <c r="H2" s="61"/>
    </row>
    <row r="3" spans="1:8" s="62" customFormat="1" ht="13.5" customHeight="1" thickBot="1">
      <c r="A3" s="58"/>
      <c r="B3" s="58"/>
      <c r="C3" s="58"/>
      <c r="D3" s="58"/>
      <c r="E3" s="58"/>
      <c r="F3" s="63" t="s">
        <v>4</v>
      </c>
      <c r="G3" s="60"/>
      <c r="H3" s="61"/>
    </row>
    <row r="4" spans="1:8" s="62" customFormat="1" ht="23.25" customHeight="1">
      <c r="A4" s="64"/>
      <c r="B4" s="65"/>
      <c r="C4" s="64"/>
      <c r="D4" s="64"/>
      <c r="E4" s="66" t="s">
        <v>46</v>
      </c>
      <c r="F4" s="67" t="s">
        <v>17</v>
      </c>
      <c r="G4" s="60"/>
      <c r="H4" s="61"/>
    </row>
    <row r="5" spans="1:8" s="62" customFormat="1" ht="23.25" customHeight="1">
      <c r="A5" s="68"/>
      <c r="B5" s="68" t="s">
        <v>772</v>
      </c>
      <c r="C5" s="68"/>
      <c r="D5" s="68"/>
      <c r="E5" s="66" t="s">
        <v>18</v>
      </c>
      <c r="F5" s="69">
        <v>41244</v>
      </c>
      <c r="G5" s="60"/>
      <c r="H5" s="61"/>
    </row>
    <row r="6" spans="1:8" s="62" customFormat="1" ht="18.75" customHeight="1">
      <c r="A6" s="65" t="s">
        <v>30</v>
      </c>
      <c r="B6" s="65"/>
      <c r="C6" s="65"/>
      <c r="D6" s="70"/>
      <c r="E6" s="71" t="s">
        <v>25</v>
      </c>
      <c r="F6" s="72" t="s">
        <v>62</v>
      </c>
      <c r="G6" s="60"/>
      <c r="H6" s="61"/>
    </row>
    <row r="7" spans="1:8" s="62" customFormat="1" ht="21" customHeight="1">
      <c r="A7" s="65" t="s">
        <v>31</v>
      </c>
      <c r="B7" s="73" t="s">
        <v>63</v>
      </c>
      <c r="C7" s="73"/>
      <c r="D7" s="74"/>
      <c r="E7" s="71" t="s">
        <v>32</v>
      </c>
      <c r="F7" s="75" t="s">
        <v>62</v>
      </c>
      <c r="G7" s="60"/>
      <c r="H7" s="61"/>
    </row>
    <row r="8" spans="1:8" s="62" customFormat="1" ht="23.25" customHeight="1">
      <c r="A8" s="65" t="s">
        <v>19</v>
      </c>
      <c r="B8" s="65"/>
      <c r="C8" s="65"/>
      <c r="D8" s="70"/>
      <c r="E8" s="76" t="s">
        <v>33</v>
      </c>
      <c r="F8" s="77">
        <v>47202000010</v>
      </c>
      <c r="G8" s="60"/>
      <c r="H8" s="61"/>
    </row>
    <row r="9" spans="1:8" s="62" customFormat="1" ht="23.25" customHeight="1">
      <c r="A9" s="68" t="s">
        <v>45</v>
      </c>
      <c r="B9" s="65"/>
      <c r="C9" s="65"/>
      <c r="D9" s="70"/>
      <c r="E9" s="70"/>
      <c r="F9" s="78"/>
      <c r="G9" s="60"/>
      <c r="H9" s="61"/>
    </row>
    <row r="10" spans="1:8" s="62" customFormat="1" ht="27" customHeight="1" thickBot="1">
      <c r="A10" s="65" t="s">
        <v>44</v>
      </c>
      <c r="B10" s="65"/>
      <c r="C10" s="65"/>
      <c r="D10" s="70"/>
      <c r="E10" s="70"/>
      <c r="F10" s="79" t="s">
        <v>0</v>
      </c>
      <c r="G10" s="60"/>
      <c r="H10" s="61"/>
    </row>
    <row r="11" spans="1:8" ht="14.25" customHeight="1">
      <c r="A11" s="167" t="s">
        <v>12</v>
      </c>
      <c r="B11" s="167"/>
      <c r="C11" s="167"/>
      <c r="D11" s="167"/>
      <c r="E11" s="167"/>
      <c r="F11" s="167"/>
      <c r="G11" s="80"/>
      <c r="H11" s="80"/>
    </row>
    <row r="12" spans="1:8" ht="5.25" customHeight="1">
      <c r="A12" s="81"/>
      <c r="B12" s="81"/>
      <c r="C12" s="82"/>
      <c r="D12" s="83"/>
      <c r="E12" s="83"/>
      <c r="F12" s="83"/>
      <c r="G12" s="83"/>
      <c r="H12" s="83"/>
    </row>
    <row r="13" spans="1:6" ht="13.5" customHeight="1">
      <c r="A13" s="168" t="s">
        <v>5</v>
      </c>
      <c r="B13" s="168" t="s">
        <v>27</v>
      </c>
      <c r="C13" s="84" t="s">
        <v>36</v>
      </c>
      <c r="D13" s="173" t="s">
        <v>15</v>
      </c>
      <c r="E13" s="173" t="s">
        <v>16</v>
      </c>
      <c r="F13" s="168" t="s">
        <v>14</v>
      </c>
    </row>
    <row r="14" spans="1:6" ht="9.75" customHeight="1">
      <c r="A14" s="169"/>
      <c r="B14" s="171"/>
      <c r="C14" s="84" t="s">
        <v>37</v>
      </c>
      <c r="D14" s="174"/>
      <c r="E14" s="174"/>
      <c r="F14" s="171"/>
    </row>
    <row r="15" spans="1:6" ht="9.75" customHeight="1">
      <c r="A15" s="170"/>
      <c r="B15" s="172"/>
      <c r="C15" s="84" t="s">
        <v>35</v>
      </c>
      <c r="D15" s="175"/>
      <c r="E15" s="175"/>
      <c r="F15" s="172"/>
    </row>
    <row r="16" spans="1:6" ht="9.75" customHeight="1" thickBot="1">
      <c r="A16" s="85">
        <v>1</v>
      </c>
      <c r="B16" s="86">
        <v>2</v>
      </c>
      <c r="C16" s="86">
        <v>3</v>
      </c>
      <c r="D16" s="87" t="s">
        <v>1</v>
      </c>
      <c r="E16" s="87" t="s">
        <v>2</v>
      </c>
      <c r="F16" s="87" t="s">
        <v>6</v>
      </c>
    </row>
    <row r="17" spans="1:10" s="90" customFormat="1" ht="23.25">
      <c r="A17" s="88" t="s">
        <v>38</v>
      </c>
      <c r="B17" s="96" t="s">
        <v>49</v>
      </c>
      <c r="C17" s="97" t="s">
        <v>50</v>
      </c>
      <c r="D17" s="98">
        <f>D19+D54</f>
        <v>48989393.31</v>
      </c>
      <c r="E17" s="98">
        <f>E19+E54</f>
        <v>44106958.43</v>
      </c>
      <c r="F17" s="99">
        <f>D17-E17</f>
        <v>4882434.880000003</v>
      </c>
      <c r="G17" s="89"/>
      <c r="H17" s="89"/>
      <c r="I17" s="89"/>
      <c r="J17" s="89"/>
    </row>
    <row r="18" spans="1:10" s="90" customFormat="1" ht="23.25">
      <c r="A18" s="91" t="s">
        <v>48</v>
      </c>
      <c r="B18" s="100"/>
      <c r="C18" s="101"/>
      <c r="D18" s="102"/>
      <c r="E18" s="102"/>
      <c r="F18" s="99"/>
      <c r="G18" s="89"/>
      <c r="H18" s="89"/>
      <c r="I18" s="89"/>
      <c r="J18" s="89"/>
    </row>
    <row r="19" spans="1:10" s="90" customFormat="1" ht="37.5">
      <c r="A19" s="92" t="s">
        <v>500</v>
      </c>
      <c r="B19" s="103" t="s">
        <v>49</v>
      </c>
      <c r="C19" s="104" t="s">
        <v>334</v>
      </c>
      <c r="D19" s="105">
        <f>D20+D39+D28+D36+D46</f>
        <v>12596072.06</v>
      </c>
      <c r="E19" s="105">
        <f>E20+E39+E28+E36+E46+E25+E50</f>
        <v>9073599.540000001</v>
      </c>
      <c r="F19" s="99">
        <f aca="true" t="shared" si="0" ref="F19:F71">D19-E19</f>
        <v>3522472.5199999996</v>
      </c>
      <c r="G19" s="89"/>
      <c r="H19" s="89"/>
      <c r="I19" s="89"/>
      <c r="J19" s="89"/>
    </row>
    <row r="20" spans="1:10" s="90" customFormat="1" ht="23.25">
      <c r="A20" s="92" t="s">
        <v>501</v>
      </c>
      <c r="B20" s="103" t="s">
        <v>49</v>
      </c>
      <c r="C20" s="104" t="s">
        <v>456</v>
      </c>
      <c r="D20" s="105">
        <f>D21</f>
        <v>11549800</v>
      </c>
      <c r="E20" s="105">
        <f>E21</f>
        <v>8209178.23</v>
      </c>
      <c r="F20" s="99">
        <f t="shared" si="0"/>
        <v>3340621.7699999996</v>
      </c>
      <c r="G20" s="89"/>
      <c r="H20" s="89"/>
      <c r="I20" s="89"/>
      <c r="J20" s="89"/>
    </row>
    <row r="21" spans="1:10" s="90" customFormat="1" ht="23.25">
      <c r="A21" s="92" t="s">
        <v>502</v>
      </c>
      <c r="B21" s="103" t="s">
        <v>49</v>
      </c>
      <c r="C21" s="104" t="s">
        <v>457</v>
      </c>
      <c r="D21" s="105">
        <f>D22</f>
        <v>11549800</v>
      </c>
      <c r="E21" s="105">
        <f>E22+E23+E24</f>
        <v>8209178.23</v>
      </c>
      <c r="F21" s="99">
        <f t="shared" si="0"/>
        <v>3340621.7699999996</v>
      </c>
      <c r="G21" s="89"/>
      <c r="H21" s="89"/>
      <c r="I21" s="89"/>
      <c r="J21" s="89"/>
    </row>
    <row r="22" spans="1:10" s="90" customFormat="1" ht="145.5">
      <c r="A22" s="92" t="s">
        <v>503</v>
      </c>
      <c r="B22" s="103" t="s">
        <v>49</v>
      </c>
      <c r="C22" s="104" t="s">
        <v>458</v>
      </c>
      <c r="D22" s="105">
        <v>11549800</v>
      </c>
      <c r="E22" s="105">
        <v>8180756.67</v>
      </c>
      <c r="F22" s="99">
        <f t="shared" si="0"/>
        <v>3369043.33</v>
      </c>
      <c r="G22" s="89"/>
      <c r="H22" s="89"/>
      <c r="I22" s="89"/>
      <c r="J22" s="89"/>
    </row>
    <row r="23" spans="1:10" s="90" customFormat="1" ht="217.5">
      <c r="A23" s="92" t="s">
        <v>738</v>
      </c>
      <c r="B23" s="103" t="s">
        <v>49</v>
      </c>
      <c r="C23" s="104" t="s">
        <v>739</v>
      </c>
      <c r="D23" s="105">
        <v>0</v>
      </c>
      <c r="E23" s="105">
        <v>120.41</v>
      </c>
      <c r="F23" s="99">
        <f t="shared" si="0"/>
        <v>-120.41</v>
      </c>
      <c r="G23" s="89"/>
      <c r="H23" s="89"/>
      <c r="I23" s="89"/>
      <c r="J23" s="89"/>
    </row>
    <row r="24" spans="1:10" s="90" customFormat="1" ht="91.5">
      <c r="A24" s="92" t="s">
        <v>740</v>
      </c>
      <c r="B24" s="103" t="s">
        <v>49</v>
      </c>
      <c r="C24" s="104" t="s">
        <v>741</v>
      </c>
      <c r="D24" s="105">
        <v>0</v>
      </c>
      <c r="E24" s="105">
        <v>28301.15</v>
      </c>
      <c r="F24" s="99">
        <f t="shared" si="0"/>
        <v>-28301.15</v>
      </c>
      <c r="G24" s="89"/>
      <c r="H24" s="89"/>
      <c r="I24" s="89"/>
      <c r="J24" s="89"/>
    </row>
    <row r="25" spans="1:10" s="90" customFormat="1" ht="23.25">
      <c r="A25" s="92" t="s">
        <v>504</v>
      </c>
      <c r="B25" s="103" t="s">
        <v>49</v>
      </c>
      <c r="C25" s="104" t="s">
        <v>459</v>
      </c>
      <c r="D25" s="105">
        <v>0</v>
      </c>
      <c r="E25" s="105">
        <f>E26</f>
        <v>1267</v>
      </c>
      <c r="F25" s="99">
        <f t="shared" si="0"/>
        <v>-1267</v>
      </c>
      <c r="G25" s="89"/>
      <c r="H25" s="89"/>
      <c r="I25" s="89"/>
      <c r="J25" s="89"/>
    </row>
    <row r="26" spans="1:10" s="90" customFormat="1" ht="23.25">
      <c r="A26" s="92" t="s">
        <v>505</v>
      </c>
      <c r="B26" s="103" t="s">
        <v>49</v>
      </c>
      <c r="C26" s="104" t="s">
        <v>460</v>
      </c>
      <c r="D26" s="105">
        <v>0</v>
      </c>
      <c r="E26" s="105">
        <f>E27</f>
        <v>1267</v>
      </c>
      <c r="F26" s="99">
        <f t="shared" si="0"/>
        <v>-1267</v>
      </c>
      <c r="G26" s="89"/>
      <c r="H26" s="89"/>
      <c r="I26" s="89"/>
      <c r="J26" s="89"/>
    </row>
    <row r="27" spans="1:10" s="90" customFormat="1" ht="23.25">
      <c r="A27" s="92" t="s">
        <v>505</v>
      </c>
      <c r="B27" s="103" t="s">
        <v>49</v>
      </c>
      <c r="C27" s="104" t="s">
        <v>461</v>
      </c>
      <c r="D27" s="105">
        <v>0</v>
      </c>
      <c r="E27" s="105">
        <v>1267</v>
      </c>
      <c r="F27" s="99">
        <f t="shared" si="0"/>
        <v>-1267</v>
      </c>
      <c r="G27" s="89"/>
      <c r="H27" s="89"/>
      <c r="I27" s="89"/>
      <c r="J27" s="89"/>
    </row>
    <row r="28" spans="1:10" s="90" customFormat="1" ht="23.25">
      <c r="A28" s="92" t="s">
        <v>506</v>
      </c>
      <c r="B28" s="103" t="s">
        <v>49</v>
      </c>
      <c r="C28" s="104" t="s">
        <v>462</v>
      </c>
      <c r="D28" s="105">
        <f>D29+D31</f>
        <v>93000</v>
      </c>
      <c r="E28" s="105">
        <f>E29+E31</f>
        <v>90651.57</v>
      </c>
      <c r="F28" s="99">
        <f t="shared" si="0"/>
        <v>2348.429999999993</v>
      </c>
      <c r="G28" s="89"/>
      <c r="H28" s="89"/>
      <c r="I28" s="89"/>
      <c r="J28" s="89"/>
    </row>
    <row r="29" spans="1:10" s="90" customFormat="1" ht="23.25">
      <c r="A29" s="92" t="s">
        <v>507</v>
      </c>
      <c r="B29" s="103" t="s">
        <v>49</v>
      </c>
      <c r="C29" s="104" t="s">
        <v>463</v>
      </c>
      <c r="D29" s="105">
        <f>D30</f>
        <v>1000</v>
      </c>
      <c r="E29" s="105">
        <f>E30</f>
        <v>35716.38</v>
      </c>
      <c r="F29" s="99">
        <f t="shared" si="0"/>
        <v>-34716.38</v>
      </c>
      <c r="G29" s="89"/>
      <c r="H29" s="89"/>
      <c r="I29" s="89"/>
      <c r="J29" s="89"/>
    </row>
    <row r="30" spans="1:10" s="90" customFormat="1" ht="73.5">
      <c r="A30" s="92" t="s">
        <v>508</v>
      </c>
      <c r="B30" s="103" t="s">
        <v>49</v>
      </c>
      <c r="C30" s="104" t="s">
        <v>464</v>
      </c>
      <c r="D30" s="105">
        <v>1000</v>
      </c>
      <c r="E30" s="105">
        <v>35716.38</v>
      </c>
      <c r="F30" s="99">
        <f t="shared" si="0"/>
        <v>-34716.38</v>
      </c>
      <c r="G30" s="89"/>
      <c r="H30" s="89"/>
      <c r="I30" s="89"/>
      <c r="J30" s="89"/>
    </row>
    <row r="31" spans="1:10" s="90" customFormat="1" ht="23.25">
      <c r="A31" s="92" t="s">
        <v>509</v>
      </c>
      <c r="B31" s="103" t="s">
        <v>49</v>
      </c>
      <c r="C31" s="104" t="s">
        <v>465</v>
      </c>
      <c r="D31" s="105">
        <f>D32+D34</f>
        <v>92000</v>
      </c>
      <c r="E31" s="105">
        <f>E32+E34</f>
        <v>54935.19</v>
      </c>
      <c r="F31" s="99">
        <f t="shared" si="0"/>
        <v>37064.81</v>
      </c>
      <c r="G31" s="89"/>
      <c r="H31" s="89"/>
      <c r="I31" s="89"/>
      <c r="J31" s="89"/>
    </row>
    <row r="32" spans="1:10" s="90" customFormat="1" ht="91.5">
      <c r="A32" s="92" t="s">
        <v>510</v>
      </c>
      <c r="B32" s="103" t="s">
        <v>49</v>
      </c>
      <c r="C32" s="104" t="s">
        <v>466</v>
      </c>
      <c r="D32" s="105">
        <f>D33</f>
        <v>31000</v>
      </c>
      <c r="E32" s="105">
        <f>E33</f>
        <v>1007.51</v>
      </c>
      <c r="F32" s="99">
        <f t="shared" si="0"/>
        <v>29992.49</v>
      </c>
      <c r="G32" s="89"/>
      <c r="H32" s="89"/>
      <c r="I32" s="89"/>
      <c r="J32" s="89"/>
    </row>
    <row r="33" spans="1:10" s="90" customFormat="1" ht="127.5">
      <c r="A33" s="92" t="s">
        <v>511</v>
      </c>
      <c r="B33" s="103" t="s">
        <v>49</v>
      </c>
      <c r="C33" s="104" t="s">
        <v>467</v>
      </c>
      <c r="D33" s="105">
        <v>31000</v>
      </c>
      <c r="E33" s="105">
        <v>1007.51</v>
      </c>
      <c r="F33" s="99">
        <f t="shared" si="0"/>
        <v>29992.49</v>
      </c>
      <c r="G33" s="89"/>
      <c r="H33" s="89"/>
      <c r="I33" s="89"/>
      <c r="J33" s="89"/>
    </row>
    <row r="34" spans="1:10" s="90" customFormat="1" ht="91.5">
      <c r="A34" s="92" t="s">
        <v>512</v>
      </c>
      <c r="B34" s="103" t="s">
        <v>49</v>
      </c>
      <c r="C34" s="104" t="s">
        <v>468</v>
      </c>
      <c r="D34" s="105">
        <f>D35</f>
        <v>61000</v>
      </c>
      <c r="E34" s="105">
        <f>E35</f>
        <v>53927.68</v>
      </c>
      <c r="F34" s="99">
        <f t="shared" si="0"/>
        <v>7072.32</v>
      </c>
      <c r="G34" s="89"/>
      <c r="H34" s="89"/>
      <c r="I34" s="89"/>
      <c r="J34" s="89"/>
    </row>
    <row r="35" spans="1:10" s="90" customFormat="1" ht="127.5">
      <c r="A35" s="92" t="s">
        <v>513</v>
      </c>
      <c r="B35" s="103" t="s">
        <v>49</v>
      </c>
      <c r="C35" s="104" t="s">
        <v>469</v>
      </c>
      <c r="D35" s="105">
        <v>61000</v>
      </c>
      <c r="E35" s="105">
        <v>53927.68</v>
      </c>
      <c r="F35" s="99">
        <f t="shared" si="0"/>
        <v>7072.32</v>
      </c>
      <c r="G35" s="89"/>
      <c r="H35" s="89"/>
      <c r="I35" s="89"/>
      <c r="J35" s="89"/>
    </row>
    <row r="36" spans="1:10" s="90" customFormat="1" ht="23.25">
      <c r="A36" s="92" t="s">
        <v>514</v>
      </c>
      <c r="B36" s="103" t="s">
        <v>49</v>
      </c>
      <c r="C36" s="104" t="s">
        <v>470</v>
      </c>
      <c r="D36" s="105">
        <f>D37</f>
        <v>88000</v>
      </c>
      <c r="E36" s="105">
        <f>E37</f>
        <v>51592.17</v>
      </c>
      <c r="F36" s="99">
        <f t="shared" si="0"/>
        <v>36407.83</v>
      </c>
      <c r="G36" s="89"/>
      <c r="H36" s="89"/>
      <c r="I36" s="89"/>
      <c r="J36" s="89"/>
    </row>
    <row r="37" spans="1:10" s="90" customFormat="1" ht="91.5">
      <c r="A37" s="92" t="s">
        <v>515</v>
      </c>
      <c r="B37" s="103" t="s">
        <v>49</v>
      </c>
      <c r="C37" s="104" t="s">
        <v>471</v>
      </c>
      <c r="D37" s="105">
        <f>D38</f>
        <v>88000</v>
      </c>
      <c r="E37" s="105">
        <f>E38</f>
        <v>51592.17</v>
      </c>
      <c r="F37" s="99">
        <f t="shared" si="0"/>
        <v>36407.83</v>
      </c>
      <c r="G37" s="89"/>
      <c r="H37" s="89"/>
      <c r="I37" s="89"/>
      <c r="J37" s="89"/>
    </row>
    <row r="38" spans="1:10" s="90" customFormat="1" ht="145.5">
      <c r="A38" s="92" t="s">
        <v>516</v>
      </c>
      <c r="B38" s="103" t="s">
        <v>49</v>
      </c>
      <c r="C38" s="104" t="s">
        <v>472</v>
      </c>
      <c r="D38" s="105">
        <v>88000</v>
      </c>
      <c r="E38" s="105">
        <v>51592.17</v>
      </c>
      <c r="F38" s="99">
        <f t="shared" si="0"/>
        <v>36407.83</v>
      </c>
      <c r="G38" s="89"/>
      <c r="H38" s="89"/>
      <c r="I38" s="89"/>
      <c r="J38" s="89"/>
    </row>
    <row r="39" spans="1:10" s="90" customFormat="1" ht="91.5">
      <c r="A39" s="92" t="s">
        <v>517</v>
      </c>
      <c r="B39" s="103" t="s">
        <v>49</v>
      </c>
      <c r="C39" s="104" t="s">
        <v>473</v>
      </c>
      <c r="D39" s="105">
        <f>D40+D43</f>
        <v>844000</v>
      </c>
      <c r="E39" s="105">
        <f>E40+E43</f>
        <v>692388.6100000001</v>
      </c>
      <c r="F39" s="99">
        <f t="shared" si="0"/>
        <v>151611.3899999999</v>
      </c>
      <c r="G39" s="89"/>
      <c r="H39" s="89"/>
      <c r="I39" s="89"/>
      <c r="J39" s="89"/>
    </row>
    <row r="40" spans="1:10" s="90" customFormat="1" ht="163.5">
      <c r="A40" s="92" t="s">
        <v>518</v>
      </c>
      <c r="B40" s="103" t="s">
        <v>49</v>
      </c>
      <c r="C40" s="104" t="s">
        <v>474</v>
      </c>
      <c r="D40" s="105">
        <f>D41</f>
        <v>120000</v>
      </c>
      <c r="E40" s="105">
        <f>E41</f>
        <v>140683.44</v>
      </c>
      <c r="F40" s="99">
        <f t="shared" si="0"/>
        <v>-20683.440000000002</v>
      </c>
      <c r="G40" s="89"/>
      <c r="H40" s="89"/>
      <c r="I40" s="89"/>
      <c r="J40" s="89"/>
    </row>
    <row r="41" spans="1:10" s="90" customFormat="1" ht="127.5">
      <c r="A41" s="92" t="s">
        <v>519</v>
      </c>
      <c r="B41" s="103" t="s">
        <v>49</v>
      </c>
      <c r="C41" s="104" t="s">
        <v>475</v>
      </c>
      <c r="D41" s="105">
        <f>D42</f>
        <v>120000</v>
      </c>
      <c r="E41" s="105">
        <f>E42</f>
        <v>140683.44</v>
      </c>
      <c r="F41" s="99">
        <f t="shared" si="0"/>
        <v>-20683.440000000002</v>
      </c>
      <c r="G41" s="89"/>
      <c r="H41" s="89"/>
      <c r="I41" s="89"/>
      <c r="J41" s="89"/>
    </row>
    <row r="42" spans="1:10" s="90" customFormat="1" ht="145.5">
      <c r="A42" s="92" t="s">
        <v>520</v>
      </c>
      <c r="B42" s="103" t="s">
        <v>49</v>
      </c>
      <c r="C42" s="104" t="s">
        <v>476</v>
      </c>
      <c r="D42" s="105">
        <v>120000</v>
      </c>
      <c r="E42" s="105">
        <v>140683.44</v>
      </c>
      <c r="F42" s="99">
        <f t="shared" si="0"/>
        <v>-20683.440000000002</v>
      </c>
      <c r="G42" s="89"/>
      <c r="H42" s="89"/>
      <c r="I42" s="89"/>
      <c r="J42" s="89"/>
    </row>
    <row r="43" spans="1:10" s="90" customFormat="1" ht="163.5">
      <c r="A43" s="92" t="s">
        <v>521</v>
      </c>
      <c r="B43" s="103" t="s">
        <v>49</v>
      </c>
      <c r="C43" s="104" t="s">
        <v>477</v>
      </c>
      <c r="D43" s="105">
        <f>D44</f>
        <v>724000</v>
      </c>
      <c r="E43" s="105">
        <f>E44</f>
        <v>551705.17</v>
      </c>
      <c r="F43" s="99">
        <f t="shared" si="0"/>
        <v>172294.82999999996</v>
      </c>
      <c r="G43" s="89"/>
      <c r="H43" s="89"/>
      <c r="I43" s="89"/>
      <c r="J43" s="89"/>
    </row>
    <row r="44" spans="1:10" s="90" customFormat="1" ht="163.5">
      <c r="A44" s="92" t="s">
        <v>522</v>
      </c>
      <c r="B44" s="103" t="s">
        <v>49</v>
      </c>
      <c r="C44" s="104" t="s">
        <v>478</v>
      </c>
      <c r="D44" s="105">
        <f>D45</f>
        <v>724000</v>
      </c>
      <c r="E44" s="105">
        <f>E45</f>
        <v>551705.17</v>
      </c>
      <c r="F44" s="99">
        <f t="shared" si="0"/>
        <v>172294.82999999996</v>
      </c>
      <c r="G44" s="89"/>
      <c r="H44" s="89"/>
      <c r="I44" s="89"/>
      <c r="J44" s="89"/>
    </row>
    <row r="45" spans="1:10" s="90" customFormat="1" ht="145.5">
      <c r="A45" s="92" t="s">
        <v>523</v>
      </c>
      <c r="B45" s="103" t="s">
        <v>49</v>
      </c>
      <c r="C45" s="104" t="s">
        <v>479</v>
      </c>
      <c r="D45" s="105">
        <v>724000</v>
      </c>
      <c r="E45" s="105">
        <v>551705.17</v>
      </c>
      <c r="F45" s="99">
        <f t="shared" si="0"/>
        <v>172294.82999999996</v>
      </c>
      <c r="G45" s="89"/>
      <c r="H45" s="89"/>
      <c r="I45" s="89"/>
      <c r="J45" s="89"/>
    </row>
    <row r="46" spans="1:10" s="90" customFormat="1" ht="55.5">
      <c r="A46" s="92" t="s">
        <v>748</v>
      </c>
      <c r="B46" s="103" t="s">
        <v>49</v>
      </c>
      <c r="C46" s="104" t="s">
        <v>755</v>
      </c>
      <c r="D46" s="105">
        <f aca="true" t="shared" si="1" ref="D46:E48">D47</f>
        <v>21272.06</v>
      </c>
      <c r="E46" s="105">
        <f t="shared" si="1"/>
        <v>27393.39</v>
      </c>
      <c r="F46" s="99">
        <f t="shared" si="0"/>
        <v>-6121.329999999998</v>
      </c>
      <c r="G46" s="89"/>
      <c r="H46" s="89"/>
      <c r="I46" s="89"/>
      <c r="J46" s="89"/>
    </row>
    <row r="47" spans="1:10" s="90" customFormat="1" ht="37.5">
      <c r="A47" s="92" t="s">
        <v>749</v>
      </c>
      <c r="B47" s="103" t="s">
        <v>49</v>
      </c>
      <c r="C47" s="104" t="s">
        <v>754</v>
      </c>
      <c r="D47" s="105">
        <f t="shared" si="1"/>
        <v>21272.06</v>
      </c>
      <c r="E47" s="105">
        <f t="shared" si="1"/>
        <v>27393.39</v>
      </c>
      <c r="F47" s="99">
        <f t="shared" si="0"/>
        <v>-6121.329999999998</v>
      </c>
      <c r="G47" s="89"/>
      <c r="H47" s="89"/>
      <c r="I47" s="89"/>
      <c r="J47" s="89"/>
    </row>
    <row r="48" spans="1:10" s="90" customFormat="1" ht="37.5">
      <c r="A48" s="92" t="s">
        <v>750</v>
      </c>
      <c r="B48" s="103" t="s">
        <v>49</v>
      </c>
      <c r="C48" s="104" t="s">
        <v>753</v>
      </c>
      <c r="D48" s="105">
        <f t="shared" si="1"/>
        <v>21272.06</v>
      </c>
      <c r="E48" s="105">
        <f t="shared" si="1"/>
        <v>27393.39</v>
      </c>
      <c r="F48" s="99">
        <f t="shared" si="0"/>
        <v>-6121.329999999998</v>
      </c>
      <c r="G48" s="89"/>
      <c r="H48" s="89"/>
      <c r="I48" s="89"/>
      <c r="J48" s="89"/>
    </row>
    <row r="49" spans="1:10" s="90" customFormat="1" ht="37.5">
      <c r="A49" s="92" t="s">
        <v>751</v>
      </c>
      <c r="B49" s="103" t="s">
        <v>49</v>
      </c>
      <c r="C49" s="104" t="s">
        <v>752</v>
      </c>
      <c r="D49" s="105">
        <v>21272.06</v>
      </c>
      <c r="E49" s="105">
        <v>27393.39</v>
      </c>
      <c r="F49" s="99">
        <f t="shared" si="0"/>
        <v>-6121.329999999998</v>
      </c>
      <c r="G49" s="89"/>
      <c r="H49" s="89"/>
      <c r="I49" s="89"/>
      <c r="J49" s="89"/>
    </row>
    <row r="50" spans="1:10" s="90" customFormat="1" ht="55.5">
      <c r="A50" s="92" t="s">
        <v>524</v>
      </c>
      <c r="B50" s="103" t="s">
        <v>49</v>
      </c>
      <c r="C50" s="104" t="s">
        <v>480</v>
      </c>
      <c r="D50" s="105">
        <f aca="true" t="shared" si="2" ref="D50:E52">D51</f>
        <v>0</v>
      </c>
      <c r="E50" s="105">
        <f t="shared" si="2"/>
        <v>1128.57</v>
      </c>
      <c r="F50" s="99">
        <f t="shared" si="0"/>
        <v>-1128.57</v>
      </c>
      <c r="G50" s="89"/>
      <c r="H50" s="89"/>
      <c r="I50" s="89"/>
      <c r="J50" s="89"/>
    </row>
    <row r="51" spans="1:10" s="90" customFormat="1" ht="109.5">
      <c r="A51" s="92" t="s">
        <v>525</v>
      </c>
      <c r="B51" s="103" t="s">
        <v>49</v>
      </c>
      <c r="C51" s="104" t="s">
        <v>481</v>
      </c>
      <c r="D51" s="105">
        <f t="shared" si="2"/>
        <v>0</v>
      </c>
      <c r="E51" s="105">
        <f t="shared" si="2"/>
        <v>1128.57</v>
      </c>
      <c r="F51" s="99">
        <f t="shared" si="0"/>
        <v>-1128.57</v>
      </c>
      <c r="G51" s="89"/>
      <c r="H51" s="89"/>
      <c r="I51" s="89"/>
      <c r="J51" s="89"/>
    </row>
    <row r="52" spans="1:10" s="90" customFormat="1" ht="73.5">
      <c r="A52" s="92" t="s">
        <v>526</v>
      </c>
      <c r="B52" s="103" t="s">
        <v>49</v>
      </c>
      <c r="C52" s="104" t="s">
        <v>482</v>
      </c>
      <c r="D52" s="105">
        <f t="shared" si="2"/>
        <v>0</v>
      </c>
      <c r="E52" s="105">
        <f t="shared" si="2"/>
        <v>1128.57</v>
      </c>
      <c r="F52" s="99">
        <f t="shared" si="0"/>
        <v>-1128.57</v>
      </c>
      <c r="G52" s="89"/>
      <c r="H52" s="89"/>
      <c r="I52" s="89"/>
      <c r="J52" s="89"/>
    </row>
    <row r="53" spans="1:10" s="90" customFormat="1" ht="91.5">
      <c r="A53" s="92" t="s">
        <v>527</v>
      </c>
      <c r="B53" s="103" t="s">
        <v>49</v>
      </c>
      <c r="C53" s="104" t="s">
        <v>483</v>
      </c>
      <c r="D53" s="105">
        <v>0</v>
      </c>
      <c r="E53" s="105">
        <v>1128.57</v>
      </c>
      <c r="F53" s="99">
        <f t="shared" si="0"/>
        <v>-1128.57</v>
      </c>
      <c r="G53" s="89"/>
      <c r="H53" s="89"/>
      <c r="I53" s="89"/>
      <c r="J53" s="89"/>
    </row>
    <row r="54" spans="1:10" s="90" customFormat="1" ht="23.25">
      <c r="A54" s="92" t="s">
        <v>528</v>
      </c>
      <c r="B54" s="103" t="s">
        <v>49</v>
      </c>
      <c r="C54" s="104" t="s">
        <v>484</v>
      </c>
      <c r="D54" s="105">
        <f>D55</f>
        <v>36393321.25</v>
      </c>
      <c r="E54" s="105">
        <f>E55</f>
        <v>35033358.89</v>
      </c>
      <c r="F54" s="99">
        <f t="shared" si="0"/>
        <v>1359962.3599999994</v>
      </c>
      <c r="G54" s="89"/>
      <c r="H54" s="89"/>
      <c r="I54" s="89"/>
      <c r="J54" s="89"/>
    </row>
    <row r="55" spans="1:10" s="90" customFormat="1" ht="73.5">
      <c r="A55" s="92" t="s">
        <v>529</v>
      </c>
      <c r="B55" s="103" t="s">
        <v>49</v>
      </c>
      <c r="C55" s="104" t="s">
        <v>485</v>
      </c>
      <c r="D55" s="105">
        <f>D56+D59+D67+D64</f>
        <v>36393321.25</v>
      </c>
      <c r="E55" s="105">
        <f>E56+E59+E67+E64+E72</f>
        <v>35033358.89</v>
      </c>
      <c r="F55" s="99">
        <f t="shared" si="0"/>
        <v>1359962.3599999994</v>
      </c>
      <c r="G55" s="89"/>
      <c r="H55" s="89"/>
      <c r="I55" s="89"/>
      <c r="J55" s="89"/>
    </row>
    <row r="56" spans="1:10" s="90" customFormat="1" ht="55.5">
      <c r="A56" s="92" t="s">
        <v>530</v>
      </c>
      <c r="B56" s="103" t="s">
        <v>49</v>
      </c>
      <c r="C56" s="104" t="s">
        <v>486</v>
      </c>
      <c r="D56" s="105">
        <f>D57</f>
        <v>4795000</v>
      </c>
      <c r="E56" s="105">
        <f>E57</f>
        <v>4376000</v>
      </c>
      <c r="F56" s="99">
        <f t="shared" si="0"/>
        <v>419000</v>
      </c>
      <c r="G56" s="89"/>
      <c r="H56" s="89"/>
      <c r="I56" s="89"/>
      <c r="J56" s="89"/>
    </row>
    <row r="57" spans="1:10" s="90" customFormat="1" ht="37.5">
      <c r="A57" s="92" t="s">
        <v>531</v>
      </c>
      <c r="B57" s="103" t="s">
        <v>49</v>
      </c>
      <c r="C57" s="104" t="s">
        <v>487</v>
      </c>
      <c r="D57" s="105">
        <f>D58</f>
        <v>4795000</v>
      </c>
      <c r="E57" s="105">
        <f>E58</f>
        <v>4376000</v>
      </c>
      <c r="F57" s="99">
        <f t="shared" si="0"/>
        <v>419000</v>
      </c>
      <c r="G57" s="89"/>
      <c r="H57" s="89"/>
      <c r="I57" s="89"/>
      <c r="J57" s="89"/>
    </row>
    <row r="58" spans="1:10" s="90" customFormat="1" ht="55.5">
      <c r="A58" s="92" t="s">
        <v>532</v>
      </c>
      <c r="B58" s="103" t="s">
        <v>49</v>
      </c>
      <c r="C58" s="104" t="s">
        <v>488</v>
      </c>
      <c r="D58" s="105">
        <v>4795000</v>
      </c>
      <c r="E58" s="105">
        <v>4376000</v>
      </c>
      <c r="F58" s="99">
        <f t="shared" si="0"/>
        <v>419000</v>
      </c>
      <c r="G58" s="89"/>
      <c r="H58" s="89"/>
      <c r="I58" s="89"/>
      <c r="J58" s="89"/>
    </row>
    <row r="59" spans="1:10" s="90" customFormat="1" ht="73.5">
      <c r="A59" s="92" t="s">
        <v>533</v>
      </c>
      <c r="B59" s="103" t="s">
        <v>49</v>
      </c>
      <c r="C59" s="104" t="s">
        <v>489</v>
      </c>
      <c r="D59" s="105">
        <f>D60+D62</f>
        <v>1418828</v>
      </c>
      <c r="E59" s="105">
        <f>E60+E62</f>
        <v>483986.97</v>
      </c>
      <c r="F59" s="99">
        <f t="shared" si="0"/>
        <v>934841.03</v>
      </c>
      <c r="G59" s="89"/>
      <c r="H59" s="89"/>
      <c r="I59" s="89"/>
      <c r="J59" s="89"/>
    </row>
    <row r="60" spans="1:10" s="90" customFormat="1" ht="73.5">
      <c r="A60" s="92" t="s">
        <v>742</v>
      </c>
      <c r="B60" s="103" t="s">
        <v>49</v>
      </c>
      <c r="C60" s="104" t="s">
        <v>743</v>
      </c>
      <c r="D60" s="105">
        <f>D61</f>
        <v>60000</v>
      </c>
      <c r="E60" s="105">
        <f>E61</f>
        <v>0</v>
      </c>
      <c r="F60" s="99">
        <f t="shared" si="0"/>
        <v>60000</v>
      </c>
      <c r="G60" s="89"/>
      <c r="H60" s="89"/>
      <c r="I60" s="89"/>
      <c r="J60" s="89"/>
    </row>
    <row r="61" spans="1:10" s="90" customFormat="1" ht="91.5">
      <c r="A61" s="92" t="s">
        <v>744</v>
      </c>
      <c r="B61" s="103" t="s">
        <v>49</v>
      </c>
      <c r="C61" s="104" t="s">
        <v>745</v>
      </c>
      <c r="D61" s="105">
        <v>60000</v>
      </c>
      <c r="E61" s="105">
        <v>0</v>
      </c>
      <c r="F61" s="99">
        <f t="shared" si="0"/>
        <v>60000</v>
      </c>
      <c r="G61" s="89"/>
      <c r="H61" s="89"/>
      <c r="I61" s="89"/>
      <c r="J61" s="89"/>
    </row>
    <row r="62" spans="1:10" s="90" customFormat="1" ht="23.25">
      <c r="A62" s="92" t="s">
        <v>534</v>
      </c>
      <c r="B62" s="103" t="s">
        <v>49</v>
      </c>
      <c r="C62" s="104" t="s">
        <v>490</v>
      </c>
      <c r="D62" s="105">
        <f>D63</f>
        <v>1358828</v>
      </c>
      <c r="E62" s="105">
        <f>E63</f>
        <v>483986.97</v>
      </c>
      <c r="F62" s="99">
        <f t="shared" si="0"/>
        <v>874841.03</v>
      </c>
      <c r="G62" s="89"/>
      <c r="H62" s="89"/>
      <c r="I62" s="89"/>
      <c r="J62" s="89"/>
    </row>
    <row r="63" spans="1:10" s="90" customFormat="1" ht="37.5">
      <c r="A63" s="92" t="s">
        <v>535</v>
      </c>
      <c r="B63" s="103" t="s">
        <v>49</v>
      </c>
      <c r="C63" s="104" t="s">
        <v>491</v>
      </c>
      <c r="D63" s="105">
        <v>1358828</v>
      </c>
      <c r="E63" s="105">
        <v>483986.97</v>
      </c>
      <c r="F63" s="99">
        <f t="shared" si="0"/>
        <v>874841.03</v>
      </c>
      <c r="G63" s="89"/>
      <c r="H63" s="89"/>
      <c r="I63" s="89"/>
      <c r="J63" s="89"/>
    </row>
    <row r="64" spans="1:10" s="90" customFormat="1" ht="55.5">
      <c r="A64" s="92" t="s">
        <v>536</v>
      </c>
      <c r="B64" s="103" t="s">
        <v>49</v>
      </c>
      <c r="C64" s="104" t="s">
        <v>492</v>
      </c>
      <c r="D64" s="105">
        <f>D65</f>
        <v>265900</v>
      </c>
      <c r="E64" s="105">
        <f>E65</f>
        <v>265900</v>
      </c>
      <c r="F64" s="99">
        <f t="shared" si="0"/>
        <v>0</v>
      </c>
      <c r="G64" s="89"/>
      <c r="H64" s="89"/>
      <c r="I64" s="89"/>
      <c r="J64" s="89"/>
    </row>
    <row r="65" spans="1:10" s="90" customFormat="1" ht="73.5">
      <c r="A65" s="92" t="s">
        <v>537</v>
      </c>
      <c r="B65" s="103" t="s">
        <v>49</v>
      </c>
      <c r="C65" s="104" t="s">
        <v>493</v>
      </c>
      <c r="D65" s="105">
        <f>D66</f>
        <v>265900</v>
      </c>
      <c r="E65" s="105">
        <f>E66</f>
        <v>265900</v>
      </c>
      <c r="F65" s="99">
        <f t="shared" si="0"/>
        <v>0</v>
      </c>
      <c r="G65" s="89"/>
      <c r="H65" s="89"/>
      <c r="I65" s="89"/>
      <c r="J65" s="89"/>
    </row>
    <row r="66" spans="1:10" s="90" customFormat="1" ht="73.5">
      <c r="A66" s="92" t="s">
        <v>538</v>
      </c>
      <c r="B66" s="103" t="s">
        <v>49</v>
      </c>
      <c r="C66" s="104" t="s">
        <v>494</v>
      </c>
      <c r="D66" s="105">
        <v>265900</v>
      </c>
      <c r="E66" s="105">
        <v>265900</v>
      </c>
      <c r="F66" s="99">
        <f t="shared" si="0"/>
        <v>0</v>
      </c>
      <c r="G66" s="89"/>
      <c r="H66" s="89"/>
      <c r="I66" s="89"/>
      <c r="J66" s="89"/>
    </row>
    <row r="67" spans="1:10" s="90" customFormat="1" ht="23.25">
      <c r="A67" s="92" t="s">
        <v>400</v>
      </c>
      <c r="B67" s="103" t="s">
        <v>49</v>
      </c>
      <c r="C67" s="104" t="s">
        <v>495</v>
      </c>
      <c r="D67" s="105">
        <f>D68+D70</f>
        <v>29913593.25</v>
      </c>
      <c r="E67" s="105">
        <f>E68+E70</f>
        <v>29913593.25</v>
      </c>
      <c r="F67" s="99">
        <f t="shared" si="0"/>
        <v>0</v>
      </c>
      <c r="G67" s="89"/>
      <c r="H67" s="89"/>
      <c r="I67" s="89"/>
      <c r="J67" s="89"/>
    </row>
    <row r="68" spans="1:10" s="90" customFormat="1" ht="109.5">
      <c r="A68" s="92" t="s">
        <v>539</v>
      </c>
      <c r="B68" s="103" t="s">
        <v>49</v>
      </c>
      <c r="C68" s="104" t="s">
        <v>496</v>
      </c>
      <c r="D68" s="105">
        <f>D69</f>
        <v>5833</v>
      </c>
      <c r="E68" s="105">
        <f>E69</f>
        <v>5833</v>
      </c>
      <c r="F68" s="99">
        <f t="shared" si="0"/>
        <v>0</v>
      </c>
      <c r="G68" s="89"/>
      <c r="H68" s="89"/>
      <c r="I68" s="89"/>
      <c r="J68" s="89"/>
    </row>
    <row r="69" spans="1:10" s="90" customFormat="1" ht="73.5">
      <c r="A69" s="92" t="s">
        <v>540</v>
      </c>
      <c r="B69" s="103" t="s">
        <v>49</v>
      </c>
      <c r="C69" s="104" t="s">
        <v>497</v>
      </c>
      <c r="D69" s="105">
        <v>5833</v>
      </c>
      <c r="E69" s="105">
        <v>5833</v>
      </c>
      <c r="F69" s="99">
        <f t="shared" si="0"/>
        <v>0</v>
      </c>
      <c r="G69" s="89"/>
      <c r="H69" s="89"/>
      <c r="I69" s="89"/>
      <c r="J69" s="89"/>
    </row>
    <row r="70" spans="1:10" s="90" customFormat="1" ht="37.5">
      <c r="A70" s="92" t="s">
        <v>541</v>
      </c>
      <c r="B70" s="103" t="s">
        <v>49</v>
      </c>
      <c r="C70" s="104" t="s">
        <v>498</v>
      </c>
      <c r="D70" s="105">
        <f>D71</f>
        <v>29907760.25</v>
      </c>
      <c r="E70" s="105">
        <f>E71</f>
        <v>29907760.25</v>
      </c>
      <c r="F70" s="99">
        <f t="shared" si="0"/>
        <v>0</v>
      </c>
      <c r="G70" s="89"/>
      <c r="H70" s="89"/>
      <c r="I70" s="89"/>
      <c r="J70" s="89"/>
    </row>
    <row r="71" spans="1:10" s="90" customFormat="1" ht="37.5">
      <c r="A71" s="93" t="s">
        <v>542</v>
      </c>
      <c r="B71" s="106" t="s">
        <v>49</v>
      </c>
      <c r="C71" s="107" t="s">
        <v>499</v>
      </c>
      <c r="D71" s="108">
        <v>29907760.25</v>
      </c>
      <c r="E71" s="108">
        <v>29907760.25</v>
      </c>
      <c r="F71" s="109">
        <f t="shared" si="0"/>
        <v>0</v>
      </c>
      <c r="G71" s="89"/>
      <c r="H71" s="89"/>
      <c r="I71" s="89"/>
      <c r="J71" s="89"/>
    </row>
    <row r="72" spans="1:8" s="57" customFormat="1" ht="91.5">
      <c r="A72" s="94" t="s">
        <v>756</v>
      </c>
      <c r="B72" s="106" t="s">
        <v>49</v>
      </c>
      <c r="C72" s="107" t="s">
        <v>759</v>
      </c>
      <c r="D72" s="110">
        <f>D73</f>
        <v>0</v>
      </c>
      <c r="E72" s="110">
        <f>E73</f>
        <v>-6121.33</v>
      </c>
      <c r="F72" s="110">
        <f>D72-E72</f>
        <v>6121.33</v>
      </c>
      <c r="H72" s="95"/>
    </row>
    <row r="73" spans="1:6" ht="73.5">
      <c r="A73" s="94" t="s">
        <v>757</v>
      </c>
      <c r="B73" s="106" t="s">
        <v>49</v>
      </c>
      <c r="C73" s="107" t="s">
        <v>758</v>
      </c>
      <c r="D73" s="111">
        <v>0</v>
      </c>
      <c r="E73" s="111">
        <v>-6121.33</v>
      </c>
      <c r="F73" s="110">
        <f>D73-E73</f>
        <v>6121.33</v>
      </c>
    </row>
  </sheetData>
  <sheetProtection/>
  <mergeCells count="6">
    <mergeCell ref="A11:F11"/>
    <mergeCell ref="A13:A15"/>
    <mergeCell ref="B13:B15"/>
    <mergeCell ref="D13:D15"/>
    <mergeCell ref="E13:E15"/>
    <mergeCell ref="F13:F15"/>
  </mergeCells>
  <printOptions/>
  <pageMargins left="0.7" right="0.7" top="0.75" bottom="0.75" header="0.3" footer="0.3"/>
  <pageSetup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3"/>
  <sheetViews>
    <sheetView showGridLines="0" view="pageBreakPreview" zoomScaleSheetLayoutView="100" zoomScalePageLayoutView="0" workbookViewId="0" topLeftCell="A1">
      <selection activeCell="A8" sqref="A8"/>
    </sheetView>
  </sheetViews>
  <sheetFormatPr defaultColWidth="9.00390625" defaultRowHeight="12.75"/>
  <cols>
    <col min="1" max="1" width="57.375" style="113" customWidth="1"/>
    <col min="2" max="2" width="10.00390625" style="113" customWidth="1"/>
    <col min="3" max="3" width="28.125" style="113" customWidth="1"/>
    <col min="4" max="4" width="21.125" style="113" customWidth="1"/>
    <col min="5" max="5" width="21.00390625" style="113" customWidth="1"/>
    <col min="6" max="6" width="22.625" style="113" customWidth="1"/>
    <col min="7" max="7" width="0.74609375" style="113" customWidth="1"/>
    <col min="8" max="8" width="32.875" style="113" customWidth="1"/>
    <col min="9" max="9" width="14.75390625" style="113" customWidth="1"/>
    <col min="10" max="16384" width="9.125" style="113" customWidth="1"/>
  </cols>
  <sheetData>
    <row r="1" spans="1:8" ht="15">
      <c r="A1" s="176" t="s">
        <v>26</v>
      </c>
      <c r="B1" s="176"/>
      <c r="C1" s="176"/>
      <c r="D1" s="176"/>
      <c r="E1" s="176"/>
      <c r="F1" s="112" t="s">
        <v>23</v>
      </c>
      <c r="G1" s="56"/>
      <c r="H1" s="56"/>
    </row>
    <row r="2" spans="1:8" ht="15">
      <c r="A2" s="56"/>
      <c r="B2" s="56"/>
      <c r="C2" s="56"/>
      <c r="D2" s="56"/>
      <c r="E2" s="56"/>
      <c r="F2" s="56"/>
      <c r="G2" s="56"/>
      <c r="H2" s="56"/>
    </row>
    <row r="3" spans="1:8" ht="15">
      <c r="A3" s="114"/>
      <c r="B3" s="115" t="s">
        <v>8</v>
      </c>
      <c r="C3" s="116" t="s">
        <v>7</v>
      </c>
      <c r="D3" s="116" t="s">
        <v>21</v>
      </c>
      <c r="E3" s="117"/>
      <c r="F3" s="177" t="s">
        <v>14</v>
      </c>
      <c r="G3" s="56"/>
      <c r="H3" s="56"/>
    </row>
    <row r="4" spans="1:8" ht="15">
      <c r="A4" s="118" t="s">
        <v>5</v>
      </c>
      <c r="B4" s="119" t="s">
        <v>9</v>
      </c>
      <c r="C4" s="120" t="s">
        <v>34</v>
      </c>
      <c r="D4" s="120" t="s">
        <v>22</v>
      </c>
      <c r="E4" s="121" t="s">
        <v>16</v>
      </c>
      <c r="F4" s="178"/>
      <c r="G4" s="56"/>
      <c r="H4" s="56"/>
    </row>
    <row r="5" spans="1:8" ht="15">
      <c r="A5" s="122"/>
      <c r="B5" s="119" t="s">
        <v>10</v>
      </c>
      <c r="C5" s="123" t="s">
        <v>35</v>
      </c>
      <c r="D5" s="123" t="s">
        <v>3</v>
      </c>
      <c r="E5" s="124"/>
      <c r="F5" s="179"/>
      <c r="G5" s="56"/>
      <c r="H5" s="56"/>
    </row>
    <row r="6" spans="1:8" ht="15" thickBot="1">
      <c r="A6" s="125">
        <v>1</v>
      </c>
      <c r="B6" s="126">
        <v>2</v>
      </c>
      <c r="C6" s="127">
        <v>3</v>
      </c>
      <c r="D6" s="128" t="s">
        <v>1</v>
      </c>
      <c r="E6" s="128" t="s">
        <v>2</v>
      </c>
      <c r="F6" s="128" t="s">
        <v>6</v>
      </c>
      <c r="G6" s="129"/>
      <c r="H6" s="130"/>
    </row>
    <row r="7" spans="1:6" s="134" customFormat="1" ht="20.25">
      <c r="A7" s="131" t="s">
        <v>39</v>
      </c>
      <c r="B7" s="132">
        <v>200</v>
      </c>
      <c r="C7" s="133" t="s">
        <v>50</v>
      </c>
      <c r="D7" s="154">
        <f>D9</f>
        <v>53261836.14</v>
      </c>
      <c r="E7" s="154">
        <f>E9</f>
        <v>44663740.75999999</v>
      </c>
      <c r="F7" s="154">
        <f>F9</f>
        <v>8598095.38</v>
      </c>
    </row>
    <row r="8" spans="1:6" s="134" customFormat="1" ht="20.25">
      <c r="A8" s="135" t="s">
        <v>48</v>
      </c>
      <c r="B8" s="136"/>
      <c r="C8" s="137"/>
      <c r="D8" s="155"/>
      <c r="E8" s="155"/>
      <c r="F8" s="156"/>
    </row>
    <row r="9" spans="1:6" s="142" customFormat="1" ht="20.25">
      <c r="A9" s="138" t="s">
        <v>13</v>
      </c>
      <c r="B9" s="139" t="s">
        <v>79</v>
      </c>
      <c r="C9" s="140" t="s">
        <v>80</v>
      </c>
      <c r="D9" s="157">
        <f>D10+D124+D147+D192+D224+D354+D404+D414</f>
        <v>53261836.14</v>
      </c>
      <c r="E9" s="157">
        <f>E10+E124+E147+E192+E224+E354+E404+E414</f>
        <v>44663740.75999999</v>
      </c>
      <c r="F9" s="157">
        <f>F10+F124+F147+F192+F224+F354+F404+F414</f>
        <v>8598095.38</v>
      </c>
    </row>
    <row r="10" spans="1:6" s="142" customFormat="1" ht="20.25">
      <c r="A10" s="138" t="s">
        <v>363</v>
      </c>
      <c r="B10" s="139" t="s">
        <v>79</v>
      </c>
      <c r="C10" s="140" t="s">
        <v>81</v>
      </c>
      <c r="D10" s="157">
        <f>D11+D26+D79+D88</f>
        <v>7938333.25</v>
      </c>
      <c r="E10" s="157">
        <f>E11+E26+E79+E88</f>
        <v>5399782</v>
      </c>
      <c r="F10" s="157">
        <f>D10-E10</f>
        <v>2538551.25</v>
      </c>
    </row>
    <row r="11" spans="1:6" s="142" customFormat="1" ht="44.25">
      <c r="A11" s="138" t="s">
        <v>364</v>
      </c>
      <c r="B11" s="139" t="s">
        <v>79</v>
      </c>
      <c r="C11" s="140" t="s">
        <v>82</v>
      </c>
      <c r="D11" s="157">
        <f>D12</f>
        <v>1203808</v>
      </c>
      <c r="E11" s="157">
        <f>E12</f>
        <v>960377.95</v>
      </c>
      <c r="F11" s="157">
        <f aca="true" t="shared" si="0" ref="F11:F74">D11-E11</f>
        <v>243430.05000000005</v>
      </c>
    </row>
    <row r="12" spans="1:6" s="142" customFormat="1" ht="58.5">
      <c r="A12" s="138" t="s">
        <v>365</v>
      </c>
      <c r="B12" s="139" t="s">
        <v>79</v>
      </c>
      <c r="C12" s="140" t="s">
        <v>83</v>
      </c>
      <c r="D12" s="157">
        <f>D13</f>
        <v>1203808</v>
      </c>
      <c r="E12" s="157">
        <f>E13</f>
        <v>960377.95</v>
      </c>
      <c r="F12" s="157">
        <f t="shared" si="0"/>
        <v>243430.05000000005</v>
      </c>
    </row>
    <row r="13" spans="1:6" s="142" customFormat="1" ht="20.25">
      <c r="A13" s="138" t="s">
        <v>366</v>
      </c>
      <c r="B13" s="139" t="s">
        <v>79</v>
      </c>
      <c r="C13" s="140" t="s">
        <v>84</v>
      </c>
      <c r="D13" s="157">
        <f>D14</f>
        <v>1203808</v>
      </c>
      <c r="E13" s="157">
        <f>E14</f>
        <v>960377.95</v>
      </c>
      <c r="F13" s="157">
        <f t="shared" si="0"/>
        <v>243430.05000000005</v>
      </c>
    </row>
    <row r="14" spans="1:6" s="142" customFormat="1" ht="30">
      <c r="A14" s="138" t="s">
        <v>367</v>
      </c>
      <c r="B14" s="139" t="s">
        <v>79</v>
      </c>
      <c r="C14" s="140" t="s">
        <v>85</v>
      </c>
      <c r="D14" s="157">
        <f>D15</f>
        <v>1203808</v>
      </c>
      <c r="E14" s="157">
        <f>E15</f>
        <v>960377.95</v>
      </c>
      <c r="F14" s="157">
        <f t="shared" si="0"/>
        <v>243430.05000000005</v>
      </c>
    </row>
    <row r="15" spans="1:6" s="142" customFormat="1" ht="72.75">
      <c r="A15" s="138" t="s">
        <v>629</v>
      </c>
      <c r="B15" s="139" t="s">
        <v>79</v>
      </c>
      <c r="C15" s="140" t="s">
        <v>630</v>
      </c>
      <c r="D15" s="157">
        <f>D16</f>
        <v>1203808</v>
      </c>
      <c r="E15" s="157">
        <f>E16</f>
        <v>960377.95</v>
      </c>
      <c r="F15" s="157">
        <f t="shared" si="0"/>
        <v>243430.05000000005</v>
      </c>
    </row>
    <row r="16" spans="1:6" s="142" customFormat="1" ht="30">
      <c r="A16" s="138" t="s">
        <v>556</v>
      </c>
      <c r="B16" s="139" t="s">
        <v>79</v>
      </c>
      <c r="C16" s="140" t="s">
        <v>544</v>
      </c>
      <c r="D16" s="157">
        <f>D17+D22</f>
        <v>1203808</v>
      </c>
      <c r="E16" s="157">
        <f>E17+E22</f>
        <v>960377.95</v>
      </c>
      <c r="F16" s="157">
        <f t="shared" si="0"/>
        <v>243430.05000000005</v>
      </c>
    </row>
    <row r="17" spans="1:6" s="142" customFormat="1" ht="20.25">
      <c r="A17" s="138" t="s">
        <v>368</v>
      </c>
      <c r="B17" s="139" t="s">
        <v>79</v>
      </c>
      <c r="C17" s="140" t="s">
        <v>86</v>
      </c>
      <c r="D17" s="157">
        <f>D18</f>
        <v>1157808</v>
      </c>
      <c r="E17" s="157">
        <f>E18</f>
        <v>954550.46</v>
      </c>
      <c r="F17" s="157">
        <f t="shared" si="0"/>
        <v>203257.54000000004</v>
      </c>
    </row>
    <row r="18" spans="1:6" s="142" customFormat="1" ht="20.25">
      <c r="A18" s="138" t="s">
        <v>369</v>
      </c>
      <c r="B18" s="139" t="s">
        <v>79</v>
      </c>
      <c r="C18" s="140" t="s">
        <v>87</v>
      </c>
      <c r="D18" s="157">
        <f>D19</f>
        <v>1157808</v>
      </c>
      <c r="E18" s="157">
        <f>E19</f>
        <v>954550.46</v>
      </c>
      <c r="F18" s="157">
        <f t="shared" si="0"/>
        <v>203257.54000000004</v>
      </c>
    </row>
    <row r="19" spans="1:6" s="142" customFormat="1" ht="30">
      <c r="A19" s="138" t="s">
        <v>370</v>
      </c>
      <c r="B19" s="139" t="s">
        <v>79</v>
      </c>
      <c r="C19" s="140" t="s">
        <v>88</v>
      </c>
      <c r="D19" s="157">
        <f>D20+D21</f>
        <v>1157808</v>
      </c>
      <c r="E19" s="157">
        <f>E20+E21</f>
        <v>954550.46</v>
      </c>
      <c r="F19" s="157">
        <f t="shared" si="0"/>
        <v>203257.54000000004</v>
      </c>
    </row>
    <row r="20" spans="1:6" s="142" customFormat="1" ht="20.25">
      <c r="A20" s="138" t="s">
        <v>371</v>
      </c>
      <c r="B20" s="139" t="s">
        <v>79</v>
      </c>
      <c r="C20" s="140" t="s">
        <v>89</v>
      </c>
      <c r="D20" s="157">
        <v>965800</v>
      </c>
      <c r="E20" s="157">
        <v>775924.23</v>
      </c>
      <c r="F20" s="157">
        <f t="shared" si="0"/>
        <v>189875.77000000002</v>
      </c>
    </row>
    <row r="21" spans="1:6" s="142" customFormat="1" ht="20.25">
      <c r="A21" s="138" t="s">
        <v>372</v>
      </c>
      <c r="B21" s="139" t="s">
        <v>79</v>
      </c>
      <c r="C21" s="140" t="s">
        <v>90</v>
      </c>
      <c r="D21" s="157">
        <v>192008</v>
      </c>
      <c r="E21" s="157">
        <v>178626.23</v>
      </c>
      <c r="F21" s="157">
        <f t="shared" si="0"/>
        <v>13381.76999999999</v>
      </c>
    </row>
    <row r="22" spans="1:6" s="142" customFormat="1" ht="30">
      <c r="A22" s="138" t="s">
        <v>373</v>
      </c>
      <c r="B22" s="139" t="s">
        <v>79</v>
      </c>
      <c r="C22" s="140" t="s">
        <v>91</v>
      </c>
      <c r="D22" s="157">
        <f>D23</f>
        <v>46000</v>
      </c>
      <c r="E22" s="157">
        <f>E23</f>
        <v>5827.49</v>
      </c>
      <c r="F22" s="157">
        <f t="shared" si="0"/>
        <v>40172.51</v>
      </c>
    </row>
    <row r="23" spans="1:6" s="142" customFormat="1" ht="20.25">
      <c r="A23" s="138" t="s">
        <v>369</v>
      </c>
      <c r="B23" s="139" t="s">
        <v>79</v>
      </c>
      <c r="C23" s="140" t="s">
        <v>92</v>
      </c>
      <c r="D23" s="157">
        <f>D24</f>
        <v>46000</v>
      </c>
      <c r="E23" s="157">
        <f>E24</f>
        <v>5827.49</v>
      </c>
      <c r="F23" s="157">
        <f t="shared" si="0"/>
        <v>40172.51</v>
      </c>
    </row>
    <row r="24" spans="1:6" s="142" customFormat="1" ht="30">
      <c r="A24" s="138" t="s">
        <v>370</v>
      </c>
      <c r="B24" s="139" t="s">
        <v>79</v>
      </c>
      <c r="C24" s="140" t="s">
        <v>93</v>
      </c>
      <c r="D24" s="157">
        <f>D25</f>
        <v>46000</v>
      </c>
      <c r="E24" s="157">
        <f>E25</f>
        <v>5827.49</v>
      </c>
      <c r="F24" s="157">
        <f t="shared" si="0"/>
        <v>40172.51</v>
      </c>
    </row>
    <row r="25" spans="1:6" s="142" customFormat="1" ht="20.25">
      <c r="A25" s="138" t="s">
        <v>374</v>
      </c>
      <c r="B25" s="139" t="s">
        <v>79</v>
      </c>
      <c r="C25" s="140" t="s">
        <v>94</v>
      </c>
      <c r="D25" s="157">
        <v>46000</v>
      </c>
      <c r="E25" s="157">
        <v>5827.49</v>
      </c>
      <c r="F25" s="157">
        <f t="shared" si="0"/>
        <v>40172.51</v>
      </c>
    </row>
    <row r="26" spans="1:6" s="142" customFormat="1" ht="58.5">
      <c r="A26" s="138" t="s">
        <v>375</v>
      </c>
      <c r="B26" s="139" t="s">
        <v>79</v>
      </c>
      <c r="C26" s="140" t="s">
        <v>95</v>
      </c>
      <c r="D26" s="157">
        <f>D27</f>
        <v>5913177</v>
      </c>
      <c r="E26" s="157">
        <f>E27</f>
        <v>4290110.25</v>
      </c>
      <c r="F26" s="157">
        <f t="shared" si="0"/>
        <v>1623066.75</v>
      </c>
    </row>
    <row r="27" spans="1:6" s="142" customFormat="1" ht="58.5">
      <c r="A27" s="138" t="s">
        <v>365</v>
      </c>
      <c r="B27" s="139" t="s">
        <v>79</v>
      </c>
      <c r="C27" s="140" t="s">
        <v>96</v>
      </c>
      <c r="D27" s="157">
        <f>D28</f>
        <v>5913177</v>
      </c>
      <c r="E27" s="157">
        <f>E28</f>
        <v>4290110.25</v>
      </c>
      <c r="F27" s="157">
        <f t="shared" si="0"/>
        <v>1623066.75</v>
      </c>
    </row>
    <row r="28" spans="1:6" s="142" customFormat="1" ht="20.25">
      <c r="A28" s="138" t="s">
        <v>376</v>
      </c>
      <c r="B28" s="139" t="s">
        <v>79</v>
      </c>
      <c r="C28" s="140" t="s">
        <v>97</v>
      </c>
      <c r="D28" s="157">
        <f>D29+D67</f>
        <v>5913177</v>
      </c>
      <c r="E28" s="157">
        <f>E29+E67</f>
        <v>4290110.25</v>
      </c>
      <c r="F28" s="157">
        <f t="shared" si="0"/>
        <v>1623066.75</v>
      </c>
    </row>
    <row r="29" spans="1:6" s="142" customFormat="1" ht="30">
      <c r="A29" s="138" t="s">
        <v>377</v>
      </c>
      <c r="B29" s="139" t="s">
        <v>79</v>
      </c>
      <c r="C29" s="140" t="s">
        <v>98</v>
      </c>
      <c r="D29" s="157">
        <f>D30+D41+D62</f>
        <v>5278102</v>
      </c>
      <c r="E29" s="157">
        <f>E30+E41+E62</f>
        <v>3887776.66</v>
      </c>
      <c r="F29" s="157">
        <f t="shared" si="0"/>
        <v>1390325.3399999999</v>
      </c>
    </row>
    <row r="30" spans="1:6" s="142" customFormat="1" ht="72.75">
      <c r="A30" s="138" t="s">
        <v>546</v>
      </c>
      <c r="B30" s="139" t="s">
        <v>79</v>
      </c>
      <c r="C30" s="140" t="s">
        <v>547</v>
      </c>
      <c r="D30" s="157">
        <f>D31</f>
        <v>3762992.97</v>
      </c>
      <c r="E30" s="157">
        <f>E31</f>
        <v>2779908.5900000003</v>
      </c>
      <c r="F30" s="157">
        <f t="shared" si="0"/>
        <v>983084.3799999999</v>
      </c>
    </row>
    <row r="31" spans="1:6" s="142" customFormat="1" ht="30">
      <c r="A31" s="138" t="s">
        <v>543</v>
      </c>
      <c r="B31" s="139" t="s">
        <v>79</v>
      </c>
      <c r="C31" s="140" t="s">
        <v>545</v>
      </c>
      <c r="D31" s="157">
        <f>D32+D37</f>
        <v>3762992.97</v>
      </c>
      <c r="E31" s="157">
        <f>E32+E37</f>
        <v>2779908.5900000003</v>
      </c>
      <c r="F31" s="157">
        <f t="shared" si="0"/>
        <v>983084.3799999999</v>
      </c>
    </row>
    <row r="32" spans="1:6" s="142" customFormat="1" ht="20.25">
      <c r="A32" s="138" t="s">
        <v>368</v>
      </c>
      <c r="B32" s="139" t="s">
        <v>79</v>
      </c>
      <c r="C32" s="140" t="s">
        <v>99</v>
      </c>
      <c r="D32" s="157">
        <f>D33</f>
        <v>3652992.97</v>
      </c>
      <c r="E32" s="157">
        <f>E33</f>
        <v>2761664.89</v>
      </c>
      <c r="F32" s="157">
        <f t="shared" si="0"/>
        <v>891328.0800000001</v>
      </c>
    </row>
    <row r="33" spans="1:6" s="142" customFormat="1" ht="20.25">
      <c r="A33" s="138" t="s">
        <v>369</v>
      </c>
      <c r="B33" s="139" t="s">
        <v>79</v>
      </c>
      <c r="C33" s="140" t="s">
        <v>100</v>
      </c>
      <c r="D33" s="157">
        <f>D34</f>
        <v>3652992.97</v>
      </c>
      <c r="E33" s="157">
        <f>E34</f>
        <v>2761664.89</v>
      </c>
      <c r="F33" s="157">
        <f t="shared" si="0"/>
        <v>891328.0800000001</v>
      </c>
    </row>
    <row r="34" spans="1:6" s="142" customFormat="1" ht="30">
      <c r="A34" s="138" t="s">
        <v>370</v>
      </c>
      <c r="B34" s="139" t="s">
        <v>79</v>
      </c>
      <c r="C34" s="140" t="s">
        <v>101</v>
      </c>
      <c r="D34" s="157">
        <f>D35+D36</f>
        <v>3652992.97</v>
      </c>
      <c r="E34" s="157">
        <f>E35+E36</f>
        <v>2761664.89</v>
      </c>
      <c r="F34" s="157">
        <f t="shared" si="0"/>
        <v>891328.0800000001</v>
      </c>
    </row>
    <row r="35" spans="1:6" s="142" customFormat="1" ht="20.25">
      <c r="A35" s="138" t="s">
        <v>371</v>
      </c>
      <c r="B35" s="139" t="s">
        <v>79</v>
      </c>
      <c r="C35" s="140" t="s">
        <v>102</v>
      </c>
      <c r="D35" s="157">
        <v>2805677.97</v>
      </c>
      <c r="E35" s="157">
        <v>2161393.6</v>
      </c>
      <c r="F35" s="157">
        <f t="shared" si="0"/>
        <v>644284.3700000001</v>
      </c>
    </row>
    <row r="36" spans="1:6" s="142" customFormat="1" ht="20.25">
      <c r="A36" s="138" t="s">
        <v>372</v>
      </c>
      <c r="B36" s="139" t="s">
        <v>79</v>
      </c>
      <c r="C36" s="140" t="s">
        <v>103</v>
      </c>
      <c r="D36" s="157">
        <v>847315</v>
      </c>
      <c r="E36" s="157">
        <v>600271.29</v>
      </c>
      <c r="F36" s="157">
        <f t="shared" si="0"/>
        <v>247043.70999999996</v>
      </c>
    </row>
    <row r="37" spans="1:6" s="142" customFormat="1" ht="30">
      <c r="A37" s="138" t="s">
        <v>373</v>
      </c>
      <c r="B37" s="139" t="s">
        <v>79</v>
      </c>
      <c r="C37" s="140" t="s">
        <v>104</v>
      </c>
      <c r="D37" s="157">
        <f>D38</f>
        <v>110000</v>
      </c>
      <c r="E37" s="157">
        <f>E38</f>
        <v>18243.7</v>
      </c>
      <c r="F37" s="157">
        <f t="shared" si="0"/>
        <v>91756.3</v>
      </c>
    </row>
    <row r="38" spans="1:6" s="142" customFormat="1" ht="20.25">
      <c r="A38" s="138" t="s">
        <v>369</v>
      </c>
      <c r="B38" s="139" t="s">
        <v>79</v>
      </c>
      <c r="C38" s="140" t="s">
        <v>105</v>
      </c>
      <c r="D38" s="157">
        <f>D39</f>
        <v>110000</v>
      </c>
      <c r="E38" s="157">
        <f>E39</f>
        <v>18243.7</v>
      </c>
      <c r="F38" s="157">
        <f t="shared" si="0"/>
        <v>91756.3</v>
      </c>
    </row>
    <row r="39" spans="1:6" s="142" customFormat="1" ht="30">
      <c r="A39" s="138" t="s">
        <v>370</v>
      </c>
      <c r="B39" s="139" t="s">
        <v>79</v>
      </c>
      <c r="C39" s="140" t="s">
        <v>106</v>
      </c>
      <c r="D39" s="157">
        <f>D40</f>
        <v>110000</v>
      </c>
      <c r="E39" s="157">
        <f>E40</f>
        <v>18243.7</v>
      </c>
      <c r="F39" s="157">
        <f t="shared" si="0"/>
        <v>91756.3</v>
      </c>
    </row>
    <row r="40" spans="1:6" s="142" customFormat="1" ht="20.25">
      <c r="A40" s="138" t="s">
        <v>374</v>
      </c>
      <c r="B40" s="139" t="s">
        <v>79</v>
      </c>
      <c r="C40" s="140" t="s">
        <v>107</v>
      </c>
      <c r="D40" s="157">
        <v>110000</v>
      </c>
      <c r="E40" s="157">
        <v>18243.7</v>
      </c>
      <c r="F40" s="157">
        <f t="shared" si="0"/>
        <v>91756.3</v>
      </c>
    </row>
    <row r="41" spans="1:6" s="142" customFormat="1" ht="30">
      <c r="A41" s="138" t="s">
        <v>549</v>
      </c>
      <c r="B41" s="139" t="s">
        <v>79</v>
      </c>
      <c r="C41" s="140" t="s">
        <v>548</v>
      </c>
      <c r="D41" s="157">
        <f>D43+D51</f>
        <v>1499509.03</v>
      </c>
      <c r="E41" s="157">
        <f>E43+E51</f>
        <v>1102359.17</v>
      </c>
      <c r="F41" s="157">
        <f t="shared" si="0"/>
        <v>397149.8600000001</v>
      </c>
    </row>
    <row r="42" spans="1:6" s="142" customFormat="1" ht="30">
      <c r="A42" s="138" t="s">
        <v>564</v>
      </c>
      <c r="B42" s="139" t="s">
        <v>79</v>
      </c>
      <c r="C42" s="140" t="s">
        <v>550</v>
      </c>
      <c r="D42" s="157">
        <f>D43+D51</f>
        <v>1499509.03</v>
      </c>
      <c r="E42" s="157">
        <f>E43+E51</f>
        <v>1102359.17</v>
      </c>
      <c r="F42" s="157">
        <f t="shared" si="0"/>
        <v>397149.8600000001</v>
      </c>
    </row>
    <row r="43" spans="1:6" s="142" customFormat="1" ht="30">
      <c r="A43" s="138" t="s">
        <v>378</v>
      </c>
      <c r="B43" s="139" t="s">
        <v>79</v>
      </c>
      <c r="C43" s="140" t="s">
        <v>108</v>
      </c>
      <c r="D43" s="157">
        <f>D44+D49</f>
        <v>294862</v>
      </c>
      <c r="E43" s="157">
        <f>E44+E49</f>
        <v>194324.15</v>
      </c>
      <c r="F43" s="157">
        <f t="shared" si="0"/>
        <v>100537.85</v>
      </c>
    </row>
    <row r="44" spans="1:6" s="142" customFormat="1" ht="20.25">
      <c r="A44" s="138" t="s">
        <v>369</v>
      </c>
      <c r="B44" s="139" t="s">
        <v>79</v>
      </c>
      <c r="C44" s="140" t="s">
        <v>109</v>
      </c>
      <c r="D44" s="157">
        <f>D45</f>
        <v>264862</v>
      </c>
      <c r="E44" s="157">
        <f>E45</f>
        <v>192026.15</v>
      </c>
      <c r="F44" s="157">
        <f t="shared" si="0"/>
        <v>72835.85</v>
      </c>
    </row>
    <row r="45" spans="1:6" s="142" customFormat="1" ht="20.25">
      <c r="A45" s="138" t="s">
        <v>379</v>
      </c>
      <c r="B45" s="139" t="s">
        <v>79</v>
      </c>
      <c r="C45" s="140" t="s">
        <v>110</v>
      </c>
      <c r="D45" s="157">
        <f>D46+D47+D48</f>
        <v>264862</v>
      </c>
      <c r="E45" s="157">
        <f>E46+E47+E48</f>
        <v>192026.15</v>
      </c>
      <c r="F45" s="157">
        <f t="shared" si="0"/>
        <v>72835.85</v>
      </c>
    </row>
    <row r="46" spans="1:6" s="142" customFormat="1" ht="20.25">
      <c r="A46" s="138" t="s">
        <v>380</v>
      </c>
      <c r="B46" s="139" t="s">
        <v>79</v>
      </c>
      <c r="C46" s="140" t="s">
        <v>111</v>
      </c>
      <c r="D46" s="157">
        <v>101862</v>
      </c>
      <c r="E46" s="157">
        <v>86363.15</v>
      </c>
      <c r="F46" s="157">
        <f t="shared" si="0"/>
        <v>15498.850000000006</v>
      </c>
    </row>
    <row r="47" spans="1:6" s="142" customFormat="1" ht="20.25">
      <c r="A47" s="138" t="s">
        <v>381</v>
      </c>
      <c r="B47" s="139" t="s">
        <v>79</v>
      </c>
      <c r="C47" s="140" t="s">
        <v>112</v>
      </c>
      <c r="D47" s="157">
        <v>15000</v>
      </c>
      <c r="E47" s="157">
        <v>10840</v>
      </c>
      <c r="F47" s="157">
        <f t="shared" si="0"/>
        <v>4160</v>
      </c>
    </row>
    <row r="48" spans="1:6" s="142" customFormat="1" ht="20.25">
      <c r="A48" s="138" t="s">
        <v>382</v>
      </c>
      <c r="B48" s="139" t="s">
        <v>79</v>
      </c>
      <c r="C48" s="140" t="s">
        <v>113</v>
      </c>
      <c r="D48" s="157">
        <v>148000</v>
      </c>
      <c r="E48" s="157">
        <v>94823</v>
      </c>
      <c r="F48" s="157">
        <f t="shared" si="0"/>
        <v>53177</v>
      </c>
    </row>
    <row r="49" spans="1:6" s="142" customFormat="1" ht="20.25">
      <c r="A49" s="138" t="s">
        <v>383</v>
      </c>
      <c r="B49" s="139" t="s">
        <v>79</v>
      </c>
      <c r="C49" s="140" t="s">
        <v>114</v>
      </c>
      <c r="D49" s="157">
        <f>D50</f>
        <v>30000</v>
      </c>
      <c r="E49" s="157">
        <f>E50</f>
        <v>2298</v>
      </c>
      <c r="F49" s="157">
        <f t="shared" si="0"/>
        <v>27702</v>
      </c>
    </row>
    <row r="50" spans="1:6" s="142" customFormat="1" ht="20.25">
      <c r="A50" s="138" t="s">
        <v>384</v>
      </c>
      <c r="B50" s="139" t="s">
        <v>79</v>
      </c>
      <c r="C50" s="140" t="s">
        <v>115</v>
      </c>
      <c r="D50" s="157">
        <v>30000</v>
      </c>
      <c r="E50" s="157">
        <v>2298</v>
      </c>
      <c r="F50" s="157">
        <f t="shared" si="0"/>
        <v>27702</v>
      </c>
    </row>
    <row r="51" spans="1:6" s="142" customFormat="1" ht="30">
      <c r="A51" s="138" t="s">
        <v>385</v>
      </c>
      <c r="B51" s="139" t="s">
        <v>79</v>
      </c>
      <c r="C51" s="140" t="s">
        <v>116</v>
      </c>
      <c r="D51" s="157">
        <f>D52+D59</f>
        <v>1204647.03</v>
      </c>
      <c r="E51" s="157">
        <f>E52+E59</f>
        <v>908035.02</v>
      </c>
      <c r="F51" s="157">
        <f t="shared" si="0"/>
        <v>296612.01</v>
      </c>
    </row>
    <row r="52" spans="1:6" s="142" customFormat="1" ht="20.25">
      <c r="A52" s="138" t="s">
        <v>369</v>
      </c>
      <c r="B52" s="139" t="s">
        <v>79</v>
      </c>
      <c r="C52" s="140" t="s">
        <v>117</v>
      </c>
      <c r="D52" s="157">
        <f>D53</f>
        <v>748855.03</v>
      </c>
      <c r="E52" s="157">
        <f>E53</f>
        <v>665416.77</v>
      </c>
      <c r="F52" s="157">
        <f t="shared" si="0"/>
        <v>83438.26000000001</v>
      </c>
    </row>
    <row r="53" spans="1:6" s="142" customFormat="1" ht="20.25">
      <c r="A53" s="138" t="s">
        <v>379</v>
      </c>
      <c r="B53" s="139" t="s">
        <v>79</v>
      </c>
      <c r="C53" s="140" t="s">
        <v>118</v>
      </c>
      <c r="D53" s="157">
        <f>D54+D55+D56+D57+D58</f>
        <v>748855.03</v>
      </c>
      <c r="E53" s="157">
        <f>E54+E55+E56+E57+E58</f>
        <v>665416.77</v>
      </c>
      <c r="F53" s="157">
        <f t="shared" si="0"/>
        <v>83438.26000000001</v>
      </c>
    </row>
    <row r="54" spans="1:6" s="142" customFormat="1" ht="20.25">
      <c r="A54" s="138" t="s">
        <v>380</v>
      </c>
      <c r="B54" s="139" t="s">
        <v>79</v>
      </c>
      <c r="C54" s="140" t="s">
        <v>119</v>
      </c>
      <c r="D54" s="157">
        <v>10000</v>
      </c>
      <c r="E54" s="157">
        <v>5663.34</v>
      </c>
      <c r="F54" s="157">
        <f t="shared" si="0"/>
        <v>4336.66</v>
      </c>
    </row>
    <row r="55" spans="1:6" s="142" customFormat="1" ht="20.25">
      <c r="A55" s="138" t="s">
        <v>386</v>
      </c>
      <c r="B55" s="139" t="s">
        <v>79</v>
      </c>
      <c r="C55" s="140" t="s">
        <v>120</v>
      </c>
      <c r="D55" s="157">
        <v>7000</v>
      </c>
      <c r="E55" s="157">
        <v>0</v>
      </c>
      <c r="F55" s="157">
        <f t="shared" si="0"/>
        <v>7000</v>
      </c>
    </row>
    <row r="56" spans="1:6" s="142" customFormat="1" ht="20.25">
      <c r="A56" s="138" t="s">
        <v>387</v>
      </c>
      <c r="B56" s="139" t="s">
        <v>79</v>
      </c>
      <c r="C56" s="140" t="s">
        <v>121</v>
      </c>
      <c r="D56" s="157">
        <v>491122</v>
      </c>
      <c r="E56" s="157">
        <v>485966.97</v>
      </c>
      <c r="F56" s="157">
        <f t="shared" si="0"/>
        <v>5155.030000000028</v>
      </c>
    </row>
    <row r="57" spans="1:6" s="142" customFormat="1" ht="20.25">
      <c r="A57" s="138" t="s">
        <v>381</v>
      </c>
      <c r="B57" s="139" t="s">
        <v>79</v>
      </c>
      <c r="C57" s="140" t="s">
        <v>122</v>
      </c>
      <c r="D57" s="157">
        <v>35000</v>
      </c>
      <c r="E57" s="157">
        <v>10692</v>
      </c>
      <c r="F57" s="157">
        <f t="shared" si="0"/>
        <v>24308</v>
      </c>
    </row>
    <row r="58" spans="1:6" s="142" customFormat="1" ht="20.25">
      <c r="A58" s="138" t="s">
        <v>382</v>
      </c>
      <c r="B58" s="139" t="s">
        <v>79</v>
      </c>
      <c r="C58" s="140" t="s">
        <v>123</v>
      </c>
      <c r="D58" s="157">
        <v>205733.03</v>
      </c>
      <c r="E58" s="157">
        <v>163094.46</v>
      </c>
      <c r="F58" s="157">
        <f t="shared" si="0"/>
        <v>42638.57000000001</v>
      </c>
    </row>
    <row r="59" spans="1:6" s="142" customFormat="1" ht="20.25">
      <c r="A59" s="138" t="s">
        <v>383</v>
      </c>
      <c r="B59" s="139" t="s">
        <v>79</v>
      </c>
      <c r="C59" s="140" t="s">
        <v>124</v>
      </c>
      <c r="D59" s="157">
        <f>D60+D61</f>
        <v>455792</v>
      </c>
      <c r="E59" s="157">
        <f>E60+E61</f>
        <v>242618.25</v>
      </c>
      <c r="F59" s="157">
        <f t="shared" si="0"/>
        <v>213173.75</v>
      </c>
    </row>
    <row r="60" spans="1:6" s="142" customFormat="1" ht="20.25">
      <c r="A60" s="138" t="s">
        <v>384</v>
      </c>
      <c r="B60" s="139" t="s">
        <v>79</v>
      </c>
      <c r="C60" s="140" t="s">
        <v>125</v>
      </c>
      <c r="D60" s="157">
        <v>20000</v>
      </c>
      <c r="E60" s="157">
        <v>0</v>
      </c>
      <c r="F60" s="157">
        <f t="shared" si="0"/>
        <v>20000</v>
      </c>
    </row>
    <row r="61" spans="1:6" s="142" customFormat="1" ht="20.25">
      <c r="A61" s="138" t="s">
        <v>388</v>
      </c>
      <c r="B61" s="139" t="s">
        <v>79</v>
      </c>
      <c r="C61" s="140" t="s">
        <v>126</v>
      </c>
      <c r="D61" s="157">
        <v>435792</v>
      </c>
      <c r="E61" s="157">
        <v>242618.25</v>
      </c>
      <c r="F61" s="157">
        <f t="shared" si="0"/>
        <v>193173.75</v>
      </c>
    </row>
    <row r="62" spans="1:6" s="142" customFormat="1" ht="20.25">
      <c r="A62" s="138" t="s">
        <v>551</v>
      </c>
      <c r="B62" s="139" t="s">
        <v>79</v>
      </c>
      <c r="C62" s="140" t="s">
        <v>553</v>
      </c>
      <c r="D62" s="157">
        <f aca="true" t="shared" si="1" ref="D62:E65">D63</f>
        <v>15600</v>
      </c>
      <c r="E62" s="157">
        <f t="shared" si="1"/>
        <v>5508.9</v>
      </c>
      <c r="F62" s="157">
        <f t="shared" si="0"/>
        <v>10091.1</v>
      </c>
    </row>
    <row r="63" spans="1:6" s="142" customFormat="1" ht="44.25">
      <c r="A63" s="138" t="s">
        <v>552</v>
      </c>
      <c r="B63" s="139" t="s">
        <v>79</v>
      </c>
      <c r="C63" s="140" t="s">
        <v>554</v>
      </c>
      <c r="D63" s="157">
        <f t="shared" si="1"/>
        <v>15600</v>
      </c>
      <c r="E63" s="157">
        <f t="shared" si="1"/>
        <v>5508.9</v>
      </c>
      <c r="F63" s="157">
        <f t="shared" si="0"/>
        <v>10091.1</v>
      </c>
    </row>
    <row r="64" spans="1:6" s="142" customFormat="1" ht="20.25">
      <c r="A64" s="138" t="s">
        <v>389</v>
      </c>
      <c r="B64" s="139" t="s">
        <v>79</v>
      </c>
      <c r="C64" s="140" t="s">
        <v>127</v>
      </c>
      <c r="D64" s="157">
        <f t="shared" si="1"/>
        <v>15600</v>
      </c>
      <c r="E64" s="157">
        <f t="shared" si="1"/>
        <v>5508.9</v>
      </c>
      <c r="F64" s="157">
        <f t="shared" si="0"/>
        <v>10091.1</v>
      </c>
    </row>
    <row r="65" spans="1:6" s="142" customFormat="1" ht="20.25">
      <c r="A65" s="138" t="s">
        <v>369</v>
      </c>
      <c r="B65" s="139" t="s">
        <v>79</v>
      </c>
      <c r="C65" s="140" t="s">
        <v>128</v>
      </c>
      <c r="D65" s="157">
        <f t="shared" si="1"/>
        <v>15600</v>
      </c>
      <c r="E65" s="157">
        <f t="shared" si="1"/>
        <v>5508.9</v>
      </c>
      <c r="F65" s="157">
        <f t="shared" si="0"/>
        <v>10091.1</v>
      </c>
    </row>
    <row r="66" spans="1:6" s="142" customFormat="1" ht="20.25">
      <c r="A66" s="138" t="s">
        <v>390</v>
      </c>
      <c r="B66" s="139" t="s">
        <v>79</v>
      </c>
      <c r="C66" s="140" t="s">
        <v>129</v>
      </c>
      <c r="D66" s="157">
        <v>15600</v>
      </c>
      <c r="E66" s="157">
        <v>5508.9</v>
      </c>
      <c r="F66" s="157">
        <f t="shared" si="0"/>
        <v>10091.1</v>
      </c>
    </row>
    <row r="67" spans="1:6" s="142" customFormat="1" ht="44.25">
      <c r="A67" s="138" t="s">
        <v>391</v>
      </c>
      <c r="B67" s="139" t="s">
        <v>79</v>
      </c>
      <c r="C67" s="140" t="s">
        <v>130</v>
      </c>
      <c r="D67" s="157">
        <f>D68</f>
        <v>635075</v>
      </c>
      <c r="E67" s="157">
        <f>E68</f>
        <v>402333.58999999997</v>
      </c>
      <c r="F67" s="157">
        <f t="shared" si="0"/>
        <v>232741.41000000003</v>
      </c>
    </row>
    <row r="68" spans="1:6" s="142" customFormat="1" ht="72.75">
      <c r="A68" s="138" t="s">
        <v>546</v>
      </c>
      <c r="B68" s="139" t="s">
        <v>79</v>
      </c>
      <c r="C68" s="140" t="s">
        <v>555</v>
      </c>
      <c r="D68" s="157">
        <f>D69</f>
        <v>635075</v>
      </c>
      <c r="E68" s="157">
        <f>E69</f>
        <v>402333.58999999997</v>
      </c>
      <c r="F68" s="157">
        <f t="shared" si="0"/>
        <v>232741.41000000003</v>
      </c>
    </row>
    <row r="69" spans="1:7" s="142" customFormat="1" ht="30">
      <c r="A69" s="138" t="s">
        <v>556</v>
      </c>
      <c r="B69" s="139" t="s">
        <v>79</v>
      </c>
      <c r="C69" s="140" t="s">
        <v>557</v>
      </c>
      <c r="D69" s="157">
        <f>D70+D75</f>
        <v>635075</v>
      </c>
      <c r="E69" s="157">
        <f>E70+E75</f>
        <v>402333.58999999997</v>
      </c>
      <c r="F69" s="157">
        <f t="shared" si="0"/>
        <v>232741.41000000003</v>
      </c>
      <c r="G69" s="141">
        <f>G70+G75</f>
        <v>0</v>
      </c>
    </row>
    <row r="70" spans="1:6" s="142" customFormat="1" ht="20.25">
      <c r="A70" s="138" t="s">
        <v>368</v>
      </c>
      <c r="B70" s="139" t="s">
        <v>79</v>
      </c>
      <c r="C70" s="140" t="s">
        <v>131</v>
      </c>
      <c r="D70" s="157">
        <f>D71</f>
        <v>603533</v>
      </c>
      <c r="E70" s="157">
        <f>E71</f>
        <v>395592.88999999996</v>
      </c>
      <c r="F70" s="157">
        <f t="shared" si="0"/>
        <v>207940.11000000004</v>
      </c>
    </row>
    <row r="71" spans="1:6" s="142" customFormat="1" ht="20.25">
      <c r="A71" s="138" t="s">
        <v>369</v>
      </c>
      <c r="B71" s="139" t="s">
        <v>79</v>
      </c>
      <c r="C71" s="140" t="s">
        <v>132</v>
      </c>
      <c r="D71" s="157">
        <f>D72</f>
        <v>603533</v>
      </c>
      <c r="E71" s="157">
        <f>E72</f>
        <v>395592.88999999996</v>
      </c>
      <c r="F71" s="157">
        <f t="shared" si="0"/>
        <v>207940.11000000004</v>
      </c>
    </row>
    <row r="72" spans="1:6" s="142" customFormat="1" ht="30">
      <c r="A72" s="138" t="s">
        <v>370</v>
      </c>
      <c r="B72" s="139" t="s">
        <v>79</v>
      </c>
      <c r="C72" s="140" t="s">
        <v>133</v>
      </c>
      <c r="D72" s="157">
        <f>D73+D74</f>
        <v>603533</v>
      </c>
      <c r="E72" s="157">
        <f>E73+E74</f>
        <v>395592.88999999996</v>
      </c>
      <c r="F72" s="157">
        <f t="shared" si="0"/>
        <v>207940.11000000004</v>
      </c>
    </row>
    <row r="73" spans="1:6" s="142" customFormat="1" ht="20.25">
      <c r="A73" s="138" t="s">
        <v>371</v>
      </c>
      <c r="B73" s="139" t="s">
        <v>79</v>
      </c>
      <c r="C73" s="140" t="s">
        <v>134</v>
      </c>
      <c r="D73" s="157">
        <v>463543</v>
      </c>
      <c r="E73" s="157">
        <v>306371.91</v>
      </c>
      <c r="F73" s="157">
        <f t="shared" si="0"/>
        <v>157171.09000000003</v>
      </c>
    </row>
    <row r="74" spans="1:6" s="142" customFormat="1" ht="20.25">
      <c r="A74" s="138" t="s">
        <v>372</v>
      </c>
      <c r="B74" s="139" t="s">
        <v>79</v>
      </c>
      <c r="C74" s="140" t="s">
        <v>135</v>
      </c>
      <c r="D74" s="157">
        <v>139990</v>
      </c>
      <c r="E74" s="157">
        <v>89220.98</v>
      </c>
      <c r="F74" s="157">
        <f t="shared" si="0"/>
        <v>50769.020000000004</v>
      </c>
    </row>
    <row r="75" spans="1:6" s="142" customFormat="1" ht="30">
      <c r="A75" s="138" t="s">
        <v>373</v>
      </c>
      <c r="B75" s="139" t="s">
        <v>79</v>
      </c>
      <c r="C75" s="140" t="s">
        <v>136</v>
      </c>
      <c r="D75" s="157">
        <f aca="true" t="shared" si="2" ref="D75:E77">D76</f>
        <v>31542</v>
      </c>
      <c r="E75" s="157">
        <f t="shared" si="2"/>
        <v>6740.7</v>
      </c>
      <c r="F75" s="157">
        <f aca="true" t="shared" si="3" ref="F75:F138">D75-E75</f>
        <v>24801.3</v>
      </c>
    </row>
    <row r="76" spans="1:6" s="142" customFormat="1" ht="20.25">
      <c r="A76" s="138" t="s">
        <v>369</v>
      </c>
      <c r="B76" s="139" t="s">
        <v>79</v>
      </c>
      <c r="C76" s="140" t="s">
        <v>137</v>
      </c>
      <c r="D76" s="157">
        <f t="shared" si="2"/>
        <v>31542</v>
      </c>
      <c r="E76" s="157">
        <f t="shared" si="2"/>
        <v>6740.7</v>
      </c>
      <c r="F76" s="157">
        <f t="shared" si="3"/>
        <v>24801.3</v>
      </c>
    </row>
    <row r="77" spans="1:6" s="142" customFormat="1" ht="30">
      <c r="A77" s="138" t="s">
        <v>370</v>
      </c>
      <c r="B77" s="139" t="s">
        <v>79</v>
      </c>
      <c r="C77" s="140" t="s">
        <v>138</v>
      </c>
      <c r="D77" s="157">
        <f t="shared" si="2"/>
        <v>31542</v>
      </c>
      <c r="E77" s="157">
        <f t="shared" si="2"/>
        <v>6740.7</v>
      </c>
      <c r="F77" s="157">
        <f t="shared" si="3"/>
        <v>24801.3</v>
      </c>
    </row>
    <row r="78" spans="1:6" s="142" customFormat="1" ht="20.25">
      <c r="A78" s="138" t="s">
        <v>374</v>
      </c>
      <c r="B78" s="139" t="s">
        <v>79</v>
      </c>
      <c r="C78" s="140" t="s">
        <v>139</v>
      </c>
      <c r="D78" s="157">
        <v>31542</v>
      </c>
      <c r="E78" s="157">
        <v>6740.7</v>
      </c>
      <c r="F78" s="157">
        <f t="shared" si="3"/>
        <v>24801.3</v>
      </c>
    </row>
    <row r="79" spans="1:6" s="142" customFormat="1" ht="20.25">
      <c r="A79" s="138" t="s">
        <v>392</v>
      </c>
      <c r="B79" s="139" t="s">
        <v>79</v>
      </c>
      <c r="C79" s="140" t="s">
        <v>140</v>
      </c>
      <c r="D79" s="157">
        <f>D80</f>
        <v>600000</v>
      </c>
      <c r="E79" s="157">
        <f>E80</f>
        <v>48617.55</v>
      </c>
      <c r="F79" s="157">
        <f t="shared" si="3"/>
        <v>551382.45</v>
      </c>
    </row>
    <row r="80" spans="1:6" s="142" customFormat="1" ht="20.25">
      <c r="A80" s="138" t="s">
        <v>392</v>
      </c>
      <c r="B80" s="139" t="s">
        <v>79</v>
      </c>
      <c r="C80" s="140" t="s">
        <v>141</v>
      </c>
      <c r="D80" s="157">
        <f aca="true" t="shared" si="4" ref="D80:E84">D81</f>
        <v>600000</v>
      </c>
      <c r="E80" s="157">
        <f t="shared" si="4"/>
        <v>48617.55</v>
      </c>
      <c r="F80" s="157">
        <f t="shared" si="3"/>
        <v>551382.45</v>
      </c>
    </row>
    <row r="81" spans="1:6" s="142" customFormat="1" ht="20.25">
      <c r="A81" s="138" t="s">
        <v>393</v>
      </c>
      <c r="B81" s="139" t="s">
        <v>79</v>
      </c>
      <c r="C81" s="140" t="s">
        <v>142</v>
      </c>
      <c r="D81" s="157">
        <f t="shared" si="4"/>
        <v>600000</v>
      </c>
      <c r="E81" s="157">
        <f t="shared" si="4"/>
        <v>48617.55</v>
      </c>
      <c r="F81" s="157">
        <f t="shared" si="3"/>
        <v>551382.45</v>
      </c>
    </row>
    <row r="82" spans="1:6" s="142" customFormat="1" ht="20.25">
      <c r="A82" s="138" t="s">
        <v>551</v>
      </c>
      <c r="B82" s="139" t="s">
        <v>79</v>
      </c>
      <c r="C82" s="140" t="s">
        <v>558</v>
      </c>
      <c r="D82" s="157">
        <f t="shared" si="4"/>
        <v>600000</v>
      </c>
      <c r="E82" s="157">
        <f t="shared" si="4"/>
        <v>48617.55</v>
      </c>
      <c r="F82" s="157">
        <f t="shared" si="3"/>
        <v>551382.45</v>
      </c>
    </row>
    <row r="83" spans="1:6" s="142" customFormat="1" ht="20.25">
      <c r="A83" s="138" t="s">
        <v>394</v>
      </c>
      <c r="B83" s="139" t="s">
        <v>79</v>
      </c>
      <c r="C83" s="140" t="s">
        <v>143</v>
      </c>
      <c r="D83" s="157">
        <f>D84+D86</f>
        <v>600000</v>
      </c>
      <c r="E83" s="157">
        <f>E84+E86</f>
        <v>48617.55</v>
      </c>
      <c r="F83" s="157">
        <f t="shared" si="3"/>
        <v>551382.45</v>
      </c>
    </row>
    <row r="84" spans="1:6" s="142" customFormat="1" ht="20.25">
      <c r="A84" s="138" t="s">
        <v>369</v>
      </c>
      <c r="B84" s="139" t="s">
        <v>79</v>
      </c>
      <c r="C84" s="140" t="s">
        <v>144</v>
      </c>
      <c r="D84" s="157">
        <f t="shared" si="4"/>
        <v>551382.45</v>
      </c>
      <c r="E84" s="157">
        <f>E85</f>
        <v>0</v>
      </c>
      <c r="F84" s="157">
        <f t="shared" si="3"/>
        <v>551382.45</v>
      </c>
    </row>
    <row r="85" spans="1:6" s="142" customFormat="1" ht="20.25">
      <c r="A85" s="138" t="s">
        <v>390</v>
      </c>
      <c r="B85" s="139" t="s">
        <v>79</v>
      </c>
      <c r="C85" s="140" t="s">
        <v>145</v>
      </c>
      <c r="D85" s="157">
        <v>551382.45</v>
      </c>
      <c r="E85" s="157">
        <v>0</v>
      </c>
      <c r="F85" s="157">
        <f t="shared" si="3"/>
        <v>551382.45</v>
      </c>
    </row>
    <row r="86" spans="1:6" s="142" customFormat="1" ht="20.25">
      <c r="A86" s="138" t="s">
        <v>383</v>
      </c>
      <c r="B86" s="139" t="s">
        <v>79</v>
      </c>
      <c r="C86" s="140" t="s">
        <v>658</v>
      </c>
      <c r="D86" s="157">
        <f>D87</f>
        <v>48617.55</v>
      </c>
      <c r="E86" s="157">
        <f>E87</f>
        <v>48617.55</v>
      </c>
      <c r="F86" s="157">
        <f t="shared" si="3"/>
        <v>0</v>
      </c>
    </row>
    <row r="87" spans="1:6" s="142" customFormat="1" ht="20.25">
      <c r="A87" s="138" t="s">
        <v>388</v>
      </c>
      <c r="B87" s="139" t="s">
        <v>79</v>
      </c>
      <c r="C87" s="140" t="s">
        <v>657</v>
      </c>
      <c r="D87" s="157">
        <v>48617.55</v>
      </c>
      <c r="E87" s="157">
        <v>48617.55</v>
      </c>
      <c r="F87" s="157">
        <f t="shared" si="3"/>
        <v>0</v>
      </c>
    </row>
    <row r="88" spans="1:6" s="142" customFormat="1" ht="20.25">
      <c r="A88" s="138" t="s">
        <v>395</v>
      </c>
      <c r="B88" s="139" t="s">
        <v>79</v>
      </c>
      <c r="C88" s="140" t="s">
        <v>146</v>
      </c>
      <c r="D88" s="157">
        <f>D89+D103</f>
        <v>221348.25</v>
      </c>
      <c r="E88" s="157">
        <f>E89+E103</f>
        <v>100676.25</v>
      </c>
      <c r="F88" s="157">
        <f t="shared" si="3"/>
        <v>120672</v>
      </c>
    </row>
    <row r="89" spans="1:6" s="142" customFormat="1" ht="30">
      <c r="A89" s="138" t="s">
        <v>396</v>
      </c>
      <c r="B89" s="139" t="s">
        <v>79</v>
      </c>
      <c r="C89" s="140" t="s">
        <v>147</v>
      </c>
      <c r="D89" s="157">
        <f>D90</f>
        <v>91776.25</v>
      </c>
      <c r="E89" s="157">
        <f>E90</f>
        <v>79776.25</v>
      </c>
      <c r="F89" s="157">
        <f t="shared" si="3"/>
        <v>12000</v>
      </c>
    </row>
    <row r="90" spans="1:6" s="142" customFormat="1" ht="20.25">
      <c r="A90" s="138" t="s">
        <v>397</v>
      </c>
      <c r="B90" s="139" t="s">
        <v>79</v>
      </c>
      <c r="C90" s="140" t="s">
        <v>148</v>
      </c>
      <c r="D90" s="157">
        <f>D91+D98</f>
        <v>91776.25</v>
      </c>
      <c r="E90" s="157">
        <f>E91+E98</f>
        <v>79776.25</v>
      </c>
      <c r="F90" s="157">
        <f t="shared" si="3"/>
        <v>12000</v>
      </c>
    </row>
    <row r="91" spans="1:6" s="142" customFormat="1" ht="30">
      <c r="A91" s="138" t="s">
        <v>398</v>
      </c>
      <c r="B91" s="139" t="s">
        <v>79</v>
      </c>
      <c r="C91" s="140" t="s">
        <v>149</v>
      </c>
      <c r="D91" s="157">
        <f aca="true" t="shared" si="5" ref="D91:E96">D92</f>
        <v>72000</v>
      </c>
      <c r="E91" s="157">
        <f t="shared" si="5"/>
        <v>60000</v>
      </c>
      <c r="F91" s="157">
        <f t="shared" si="3"/>
        <v>12000</v>
      </c>
    </row>
    <row r="92" spans="1:6" s="142" customFormat="1" ht="30">
      <c r="A92" s="138" t="s">
        <v>549</v>
      </c>
      <c r="B92" s="139" t="s">
        <v>79</v>
      </c>
      <c r="C92" s="140" t="s">
        <v>559</v>
      </c>
      <c r="D92" s="157">
        <f t="shared" si="5"/>
        <v>72000</v>
      </c>
      <c r="E92" s="157">
        <f t="shared" si="5"/>
        <v>60000</v>
      </c>
      <c r="F92" s="157">
        <f t="shared" si="3"/>
        <v>12000</v>
      </c>
    </row>
    <row r="93" spans="1:6" s="142" customFormat="1" ht="30">
      <c r="A93" s="138" t="s">
        <v>560</v>
      </c>
      <c r="B93" s="139" t="s">
        <v>79</v>
      </c>
      <c r="C93" s="140" t="s">
        <v>561</v>
      </c>
      <c r="D93" s="157">
        <f t="shared" si="5"/>
        <v>72000</v>
      </c>
      <c r="E93" s="157">
        <f t="shared" si="5"/>
        <v>60000</v>
      </c>
      <c r="F93" s="157">
        <f t="shared" si="3"/>
        <v>12000</v>
      </c>
    </row>
    <row r="94" spans="1:6" s="142" customFormat="1" ht="30">
      <c r="A94" s="138" t="s">
        <v>385</v>
      </c>
      <c r="B94" s="139" t="s">
        <v>79</v>
      </c>
      <c r="C94" s="140" t="s">
        <v>150</v>
      </c>
      <c r="D94" s="157">
        <f t="shared" si="5"/>
        <v>72000</v>
      </c>
      <c r="E94" s="157">
        <f t="shared" si="5"/>
        <v>60000</v>
      </c>
      <c r="F94" s="157">
        <f t="shared" si="3"/>
        <v>12000</v>
      </c>
    </row>
    <row r="95" spans="1:6" s="142" customFormat="1" ht="20.25">
      <c r="A95" s="138" t="s">
        <v>369</v>
      </c>
      <c r="B95" s="139" t="s">
        <v>79</v>
      </c>
      <c r="C95" s="140" t="s">
        <v>151</v>
      </c>
      <c r="D95" s="157">
        <f t="shared" si="5"/>
        <v>72000</v>
      </c>
      <c r="E95" s="157">
        <f t="shared" si="5"/>
        <v>60000</v>
      </c>
      <c r="F95" s="157">
        <f t="shared" si="3"/>
        <v>12000</v>
      </c>
    </row>
    <row r="96" spans="1:6" s="142" customFormat="1" ht="20.25">
      <c r="A96" s="138" t="s">
        <v>379</v>
      </c>
      <c r="B96" s="139" t="s">
        <v>79</v>
      </c>
      <c r="C96" s="140" t="s">
        <v>152</v>
      </c>
      <c r="D96" s="157">
        <f t="shared" si="5"/>
        <v>72000</v>
      </c>
      <c r="E96" s="157">
        <f t="shared" si="5"/>
        <v>60000</v>
      </c>
      <c r="F96" s="157">
        <f t="shared" si="3"/>
        <v>12000</v>
      </c>
    </row>
    <row r="97" spans="1:6" s="142" customFormat="1" ht="20.25">
      <c r="A97" s="138" t="s">
        <v>382</v>
      </c>
      <c r="B97" s="139" t="s">
        <v>79</v>
      </c>
      <c r="C97" s="140" t="s">
        <v>153</v>
      </c>
      <c r="D97" s="157">
        <v>72000</v>
      </c>
      <c r="E97" s="157">
        <v>60000</v>
      </c>
      <c r="F97" s="157">
        <f t="shared" si="3"/>
        <v>12000</v>
      </c>
    </row>
    <row r="98" spans="1:6" s="142" customFormat="1" ht="44.25">
      <c r="A98" s="138" t="s">
        <v>399</v>
      </c>
      <c r="B98" s="139" t="s">
        <v>79</v>
      </c>
      <c r="C98" s="140" t="s">
        <v>154</v>
      </c>
      <c r="D98" s="157">
        <f aca="true" t="shared" si="6" ref="D98:E101">D99</f>
        <v>19776.25</v>
      </c>
      <c r="E98" s="157">
        <f t="shared" si="6"/>
        <v>19776.25</v>
      </c>
      <c r="F98" s="157">
        <f t="shared" si="3"/>
        <v>0</v>
      </c>
    </row>
    <row r="99" spans="1:6" s="142" customFormat="1" ht="20.25">
      <c r="A99" s="138" t="s">
        <v>563</v>
      </c>
      <c r="B99" s="139" t="s">
        <v>79</v>
      </c>
      <c r="C99" s="140" t="s">
        <v>562</v>
      </c>
      <c r="D99" s="157">
        <f t="shared" si="6"/>
        <v>19776.25</v>
      </c>
      <c r="E99" s="157">
        <f t="shared" si="6"/>
        <v>19776.25</v>
      </c>
      <c r="F99" s="157">
        <f t="shared" si="3"/>
        <v>0</v>
      </c>
    </row>
    <row r="100" spans="1:6" s="142" customFormat="1" ht="20.25">
      <c r="A100" s="138" t="s">
        <v>400</v>
      </c>
      <c r="B100" s="139" t="s">
        <v>79</v>
      </c>
      <c r="C100" s="140" t="s">
        <v>155</v>
      </c>
      <c r="D100" s="157">
        <f t="shared" si="6"/>
        <v>19776.25</v>
      </c>
      <c r="E100" s="157">
        <f t="shared" si="6"/>
        <v>19776.25</v>
      </c>
      <c r="F100" s="157">
        <f t="shared" si="3"/>
        <v>0</v>
      </c>
    </row>
    <row r="101" spans="1:6" s="142" customFormat="1" ht="20.25">
      <c r="A101" s="138" t="s">
        <v>369</v>
      </c>
      <c r="B101" s="139" t="s">
        <v>79</v>
      </c>
      <c r="C101" s="140" t="s">
        <v>156</v>
      </c>
      <c r="D101" s="157">
        <f t="shared" si="6"/>
        <v>19776.25</v>
      </c>
      <c r="E101" s="157">
        <f t="shared" si="6"/>
        <v>19776.25</v>
      </c>
      <c r="F101" s="157">
        <f t="shared" si="3"/>
        <v>0</v>
      </c>
    </row>
    <row r="102" spans="1:6" s="142" customFormat="1" ht="20.25">
      <c r="A102" s="138" t="s">
        <v>390</v>
      </c>
      <c r="B102" s="139" t="s">
        <v>79</v>
      </c>
      <c r="C102" s="140" t="s">
        <v>157</v>
      </c>
      <c r="D102" s="157">
        <v>19776.25</v>
      </c>
      <c r="E102" s="157">
        <v>19776.25</v>
      </c>
      <c r="F102" s="157">
        <f t="shared" si="3"/>
        <v>0</v>
      </c>
    </row>
    <row r="103" spans="1:6" s="142" customFormat="1" ht="20.25">
      <c r="A103" s="138" t="s">
        <v>401</v>
      </c>
      <c r="B103" s="139" t="s">
        <v>79</v>
      </c>
      <c r="C103" s="140" t="s">
        <v>158</v>
      </c>
      <c r="D103" s="157">
        <f>D104+D114</f>
        <v>129572</v>
      </c>
      <c r="E103" s="157">
        <f>E104+E114</f>
        <v>20900</v>
      </c>
      <c r="F103" s="157">
        <f t="shared" si="3"/>
        <v>108672</v>
      </c>
    </row>
    <row r="104" spans="1:6" s="142" customFormat="1" ht="44.25">
      <c r="A104" s="138" t="s">
        <v>402</v>
      </c>
      <c r="B104" s="139" t="s">
        <v>79</v>
      </c>
      <c r="C104" s="140" t="s">
        <v>159</v>
      </c>
      <c r="D104" s="157">
        <f>D105</f>
        <v>15800</v>
      </c>
      <c r="E104" s="157">
        <f>E105</f>
        <v>12900</v>
      </c>
      <c r="F104" s="157">
        <f t="shared" si="3"/>
        <v>2900</v>
      </c>
    </row>
    <row r="105" spans="1:6" s="142" customFormat="1" ht="30">
      <c r="A105" s="138" t="s">
        <v>549</v>
      </c>
      <c r="B105" s="139" t="s">
        <v>79</v>
      </c>
      <c r="C105" s="140" t="s">
        <v>565</v>
      </c>
      <c r="D105" s="157">
        <f>D106</f>
        <v>15800</v>
      </c>
      <c r="E105" s="157">
        <f>E106</f>
        <v>12900</v>
      </c>
      <c r="F105" s="157">
        <f t="shared" si="3"/>
        <v>2900</v>
      </c>
    </row>
    <row r="106" spans="1:6" s="142" customFormat="1" ht="30">
      <c r="A106" s="138" t="s">
        <v>564</v>
      </c>
      <c r="B106" s="139" t="s">
        <v>79</v>
      </c>
      <c r="C106" s="140" t="s">
        <v>566</v>
      </c>
      <c r="D106" s="157">
        <f>D107+D111</f>
        <v>15800</v>
      </c>
      <c r="E106" s="157">
        <f>E107+E111</f>
        <v>12900</v>
      </c>
      <c r="F106" s="157">
        <f t="shared" si="3"/>
        <v>2900</v>
      </c>
    </row>
    <row r="107" spans="1:6" s="142" customFormat="1" ht="30">
      <c r="A107" s="138" t="s">
        <v>378</v>
      </c>
      <c r="B107" s="139" t="s">
        <v>79</v>
      </c>
      <c r="C107" s="140" t="s">
        <v>160</v>
      </c>
      <c r="D107" s="157">
        <f>D108</f>
        <v>10800</v>
      </c>
      <c r="E107" s="157">
        <f>E108</f>
        <v>9900</v>
      </c>
      <c r="F107" s="157">
        <f t="shared" si="3"/>
        <v>900</v>
      </c>
    </row>
    <row r="108" spans="1:6" s="142" customFormat="1" ht="20.25">
      <c r="A108" s="138" t="s">
        <v>369</v>
      </c>
      <c r="B108" s="139" t="s">
        <v>79</v>
      </c>
      <c r="C108" s="140" t="s">
        <v>161</v>
      </c>
      <c r="D108" s="157">
        <f>D109</f>
        <v>10800</v>
      </c>
      <c r="E108" s="157">
        <f>E109</f>
        <v>9900</v>
      </c>
      <c r="F108" s="157">
        <f t="shared" si="3"/>
        <v>900</v>
      </c>
    </row>
    <row r="109" spans="1:6" s="142" customFormat="1" ht="20.25">
      <c r="A109" s="138" t="s">
        <v>379</v>
      </c>
      <c r="B109" s="139" t="s">
        <v>79</v>
      </c>
      <c r="C109" s="140" t="s">
        <v>162</v>
      </c>
      <c r="D109" s="157">
        <f>D110</f>
        <v>10800</v>
      </c>
      <c r="E109" s="157">
        <f>E110</f>
        <v>9900</v>
      </c>
      <c r="F109" s="157">
        <f t="shared" si="3"/>
        <v>900</v>
      </c>
    </row>
    <row r="110" spans="1:6" s="142" customFormat="1" ht="20.25">
      <c r="A110" s="138" t="s">
        <v>382</v>
      </c>
      <c r="B110" s="139" t="s">
        <v>79</v>
      </c>
      <c r="C110" s="140" t="s">
        <v>163</v>
      </c>
      <c r="D110" s="157">
        <v>10800</v>
      </c>
      <c r="E110" s="157">
        <v>9900</v>
      </c>
      <c r="F110" s="157">
        <f t="shared" si="3"/>
        <v>900</v>
      </c>
    </row>
    <row r="111" spans="1:6" s="142" customFormat="1" ht="30">
      <c r="A111" s="138" t="s">
        <v>385</v>
      </c>
      <c r="B111" s="139" t="s">
        <v>79</v>
      </c>
      <c r="C111" s="140" t="s">
        <v>164</v>
      </c>
      <c r="D111" s="157">
        <f>D112</f>
        <v>5000</v>
      </c>
      <c r="E111" s="157">
        <f>E112</f>
        <v>3000</v>
      </c>
      <c r="F111" s="157">
        <f t="shared" si="3"/>
        <v>2000</v>
      </c>
    </row>
    <row r="112" spans="1:6" s="142" customFormat="1" ht="20.25">
      <c r="A112" s="138" t="s">
        <v>383</v>
      </c>
      <c r="B112" s="139" t="s">
        <v>79</v>
      </c>
      <c r="C112" s="140" t="s">
        <v>165</v>
      </c>
      <c r="D112" s="157">
        <f>D113</f>
        <v>5000</v>
      </c>
      <c r="E112" s="157">
        <f>E113</f>
        <v>3000</v>
      </c>
      <c r="F112" s="157">
        <f t="shared" si="3"/>
        <v>2000</v>
      </c>
    </row>
    <row r="113" spans="1:6" s="142" customFormat="1" ht="20.25">
      <c r="A113" s="138" t="s">
        <v>388</v>
      </c>
      <c r="B113" s="139" t="s">
        <v>79</v>
      </c>
      <c r="C113" s="140" t="s">
        <v>166</v>
      </c>
      <c r="D113" s="157">
        <v>5000</v>
      </c>
      <c r="E113" s="157">
        <v>3000</v>
      </c>
      <c r="F113" s="157">
        <f t="shared" si="3"/>
        <v>2000</v>
      </c>
    </row>
    <row r="114" spans="1:6" s="142" customFormat="1" ht="58.5">
      <c r="A114" s="138" t="s">
        <v>659</v>
      </c>
      <c r="B114" s="139" t="s">
        <v>79</v>
      </c>
      <c r="C114" s="140" t="s">
        <v>663</v>
      </c>
      <c r="D114" s="157">
        <f>D115</f>
        <v>113772</v>
      </c>
      <c r="E114" s="157">
        <f>E115</f>
        <v>8000</v>
      </c>
      <c r="F114" s="157">
        <f t="shared" si="3"/>
        <v>105772</v>
      </c>
    </row>
    <row r="115" spans="1:6" s="142" customFormat="1" ht="30">
      <c r="A115" s="138" t="s">
        <v>549</v>
      </c>
      <c r="B115" s="139" t="s">
        <v>79</v>
      </c>
      <c r="C115" s="140" t="s">
        <v>662</v>
      </c>
      <c r="D115" s="157">
        <f>D116</f>
        <v>113772</v>
      </c>
      <c r="E115" s="157">
        <f>E116</f>
        <v>8000</v>
      </c>
      <c r="F115" s="157">
        <f t="shared" si="3"/>
        <v>105772</v>
      </c>
    </row>
    <row r="116" spans="1:6" s="142" customFormat="1" ht="30">
      <c r="A116" s="138" t="s">
        <v>564</v>
      </c>
      <c r="B116" s="139" t="s">
        <v>79</v>
      </c>
      <c r="C116" s="140" t="s">
        <v>661</v>
      </c>
      <c r="D116" s="157">
        <f>D117</f>
        <v>113772</v>
      </c>
      <c r="E116" s="157">
        <f>E117</f>
        <v>8000</v>
      </c>
      <c r="F116" s="157">
        <f t="shared" si="3"/>
        <v>105772</v>
      </c>
    </row>
    <row r="117" spans="1:6" s="142" customFormat="1" ht="30">
      <c r="A117" s="138" t="s">
        <v>385</v>
      </c>
      <c r="B117" s="139" t="s">
        <v>79</v>
      </c>
      <c r="C117" s="140" t="s">
        <v>660</v>
      </c>
      <c r="D117" s="157">
        <f>D118</f>
        <v>113772</v>
      </c>
      <c r="E117" s="157">
        <f>E118</f>
        <v>8000</v>
      </c>
      <c r="F117" s="157">
        <f t="shared" si="3"/>
        <v>105772</v>
      </c>
    </row>
    <row r="118" spans="1:6" s="142" customFormat="1" ht="20.25">
      <c r="A118" s="138" t="s">
        <v>369</v>
      </c>
      <c r="B118" s="139"/>
      <c r="C118" s="143" t="s">
        <v>666</v>
      </c>
      <c r="D118" s="158">
        <f>D119+D121</f>
        <v>113772</v>
      </c>
      <c r="E118" s="158">
        <f>E119+E121</f>
        <v>8000</v>
      </c>
      <c r="F118" s="157">
        <f t="shared" si="3"/>
        <v>105772</v>
      </c>
    </row>
    <row r="119" spans="1:6" s="142" customFormat="1" ht="30">
      <c r="A119" s="138" t="s">
        <v>370</v>
      </c>
      <c r="B119" s="139"/>
      <c r="C119" s="143" t="s">
        <v>664</v>
      </c>
      <c r="D119" s="159">
        <f>D120</f>
        <v>21000</v>
      </c>
      <c r="E119" s="159">
        <f>E120</f>
        <v>0</v>
      </c>
      <c r="F119" s="157">
        <f t="shared" si="3"/>
        <v>21000</v>
      </c>
    </row>
    <row r="120" spans="1:6" s="142" customFormat="1" ht="20.25">
      <c r="A120" s="138" t="s">
        <v>374</v>
      </c>
      <c r="B120" s="139"/>
      <c r="C120" s="143" t="s">
        <v>665</v>
      </c>
      <c r="D120" s="158">
        <v>21000</v>
      </c>
      <c r="E120" s="158">
        <v>0</v>
      </c>
      <c r="F120" s="157">
        <f t="shared" si="3"/>
        <v>21000</v>
      </c>
    </row>
    <row r="121" spans="1:6" s="142" customFormat="1" ht="20.25">
      <c r="A121" s="138" t="s">
        <v>379</v>
      </c>
      <c r="B121" s="139"/>
      <c r="C121" s="140" t="s">
        <v>668</v>
      </c>
      <c r="D121" s="160">
        <f>D122+D123</f>
        <v>92772</v>
      </c>
      <c r="E121" s="158">
        <f>E122+E123</f>
        <v>8000</v>
      </c>
      <c r="F121" s="157">
        <f t="shared" si="3"/>
        <v>84772</v>
      </c>
    </row>
    <row r="122" spans="1:6" s="142" customFormat="1" ht="20.25">
      <c r="A122" s="138" t="s">
        <v>386</v>
      </c>
      <c r="B122" s="139"/>
      <c r="C122" s="140" t="s">
        <v>667</v>
      </c>
      <c r="D122" s="160">
        <v>2772</v>
      </c>
      <c r="E122" s="158">
        <v>0</v>
      </c>
      <c r="F122" s="157">
        <f t="shared" si="3"/>
        <v>2772</v>
      </c>
    </row>
    <row r="123" spans="1:6" s="142" customFormat="1" ht="20.25">
      <c r="A123" s="138" t="s">
        <v>382</v>
      </c>
      <c r="B123" s="139"/>
      <c r="C123" s="140" t="s">
        <v>669</v>
      </c>
      <c r="D123" s="160">
        <v>90000</v>
      </c>
      <c r="E123" s="158">
        <v>8000</v>
      </c>
      <c r="F123" s="157">
        <f t="shared" si="3"/>
        <v>82000</v>
      </c>
    </row>
    <row r="124" spans="1:6" s="142" customFormat="1" ht="20.25">
      <c r="A124" s="138" t="s">
        <v>403</v>
      </c>
      <c r="B124" s="139" t="s">
        <v>79</v>
      </c>
      <c r="C124" s="140" t="s">
        <v>167</v>
      </c>
      <c r="D124" s="157">
        <f>D125</f>
        <v>265900</v>
      </c>
      <c r="E124" s="157">
        <f>E125</f>
        <v>218895.27000000002</v>
      </c>
      <c r="F124" s="157">
        <f t="shared" si="3"/>
        <v>47004.72999999998</v>
      </c>
    </row>
    <row r="125" spans="1:6" s="142" customFormat="1" ht="20.25">
      <c r="A125" s="138" t="s">
        <v>404</v>
      </c>
      <c r="B125" s="139" t="s">
        <v>79</v>
      </c>
      <c r="C125" s="140" t="s">
        <v>168</v>
      </c>
      <c r="D125" s="157">
        <f>D126</f>
        <v>265900</v>
      </c>
      <c r="E125" s="157">
        <f>E126</f>
        <v>218895.27000000002</v>
      </c>
      <c r="F125" s="157">
        <f t="shared" si="3"/>
        <v>47004.72999999998</v>
      </c>
    </row>
    <row r="126" spans="1:8" s="142" customFormat="1" ht="30">
      <c r="A126" s="138" t="s">
        <v>405</v>
      </c>
      <c r="B126" s="139" t="s">
        <v>79</v>
      </c>
      <c r="C126" s="140" t="s">
        <v>169</v>
      </c>
      <c r="D126" s="157">
        <f>D127</f>
        <v>265900</v>
      </c>
      <c r="E126" s="157">
        <f>E127</f>
        <v>218895.27000000002</v>
      </c>
      <c r="F126" s="157">
        <f t="shared" si="3"/>
        <v>47004.72999999998</v>
      </c>
      <c r="H126" s="144"/>
    </row>
    <row r="127" spans="1:9" s="142" customFormat="1" ht="44.25">
      <c r="A127" s="138" t="s">
        <v>406</v>
      </c>
      <c r="B127" s="139" t="s">
        <v>79</v>
      </c>
      <c r="C127" s="140" t="s">
        <v>170</v>
      </c>
      <c r="D127" s="157">
        <f>D128+D135</f>
        <v>265900</v>
      </c>
      <c r="E127" s="157">
        <f>E128+E135</f>
        <v>218895.27000000002</v>
      </c>
      <c r="F127" s="157">
        <f t="shared" si="3"/>
        <v>47004.72999999998</v>
      </c>
      <c r="H127" s="144"/>
      <c r="I127" s="144"/>
    </row>
    <row r="128" spans="1:9" s="142" customFormat="1" ht="72.75">
      <c r="A128" s="138" t="s">
        <v>546</v>
      </c>
      <c r="B128" s="139" t="s">
        <v>79</v>
      </c>
      <c r="C128" s="140" t="s">
        <v>631</v>
      </c>
      <c r="D128" s="157">
        <f>D129</f>
        <v>254900</v>
      </c>
      <c r="E128" s="157">
        <f>E129</f>
        <v>211079.35</v>
      </c>
      <c r="F128" s="157">
        <f t="shared" si="3"/>
        <v>43820.649999999994</v>
      </c>
      <c r="I128" s="144"/>
    </row>
    <row r="129" spans="1:6" s="142" customFormat="1" ht="30">
      <c r="A129" s="138" t="s">
        <v>543</v>
      </c>
      <c r="B129" s="139" t="s">
        <v>79</v>
      </c>
      <c r="C129" s="140" t="s">
        <v>567</v>
      </c>
      <c r="D129" s="157">
        <f>D130</f>
        <v>254900</v>
      </c>
      <c r="E129" s="157">
        <f>E130</f>
        <v>211079.35</v>
      </c>
      <c r="F129" s="157">
        <f t="shared" si="3"/>
        <v>43820.649999999994</v>
      </c>
    </row>
    <row r="130" spans="1:6" s="142" customFormat="1" ht="20.25">
      <c r="A130" s="138" t="s">
        <v>368</v>
      </c>
      <c r="B130" s="139" t="s">
        <v>79</v>
      </c>
      <c r="C130" s="140" t="s">
        <v>171</v>
      </c>
      <c r="D130" s="157">
        <f>D131</f>
        <v>254900</v>
      </c>
      <c r="E130" s="157">
        <f>E131</f>
        <v>211079.35</v>
      </c>
      <c r="F130" s="157">
        <f t="shared" si="3"/>
        <v>43820.649999999994</v>
      </c>
    </row>
    <row r="131" spans="1:6" s="142" customFormat="1" ht="20.25">
      <c r="A131" s="138" t="s">
        <v>369</v>
      </c>
      <c r="B131" s="139" t="s">
        <v>79</v>
      </c>
      <c r="C131" s="140" t="s">
        <v>172</v>
      </c>
      <c r="D131" s="157">
        <f>D132</f>
        <v>254900</v>
      </c>
      <c r="E131" s="157">
        <f>E132</f>
        <v>211079.35</v>
      </c>
      <c r="F131" s="157">
        <f t="shared" si="3"/>
        <v>43820.649999999994</v>
      </c>
    </row>
    <row r="132" spans="1:6" s="142" customFormat="1" ht="30">
      <c r="A132" s="138" t="s">
        <v>370</v>
      </c>
      <c r="B132" s="139" t="s">
        <v>79</v>
      </c>
      <c r="C132" s="140" t="s">
        <v>173</v>
      </c>
      <c r="D132" s="157">
        <f>D133+D134</f>
        <v>254900</v>
      </c>
      <c r="E132" s="157">
        <f>E133+E134</f>
        <v>211079.35</v>
      </c>
      <c r="F132" s="157">
        <f t="shared" si="3"/>
        <v>43820.649999999994</v>
      </c>
    </row>
    <row r="133" spans="1:6" s="142" customFormat="1" ht="20.25">
      <c r="A133" s="138" t="s">
        <v>371</v>
      </c>
      <c r="B133" s="139" t="s">
        <v>79</v>
      </c>
      <c r="C133" s="140" t="s">
        <v>174</v>
      </c>
      <c r="D133" s="157">
        <v>189940</v>
      </c>
      <c r="E133" s="157">
        <v>162358.1</v>
      </c>
      <c r="F133" s="157">
        <f t="shared" si="3"/>
        <v>27581.899999999994</v>
      </c>
    </row>
    <row r="134" spans="1:6" s="142" customFormat="1" ht="20.25">
      <c r="A134" s="138" t="s">
        <v>372</v>
      </c>
      <c r="B134" s="139" t="s">
        <v>79</v>
      </c>
      <c r="C134" s="140" t="s">
        <v>175</v>
      </c>
      <c r="D134" s="157">
        <v>64960</v>
      </c>
      <c r="E134" s="157">
        <v>48721.25</v>
      </c>
      <c r="F134" s="157">
        <f t="shared" si="3"/>
        <v>16238.75</v>
      </c>
    </row>
    <row r="135" spans="1:6" s="142" customFormat="1" ht="30">
      <c r="A135" s="138" t="s">
        <v>625</v>
      </c>
      <c r="B135" s="139" t="s">
        <v>79</v>
      </c>
      <c r="C135" s="140" t="s">
        <v>627</v>
      </c>
      <c r="D135" s="157">
        <f>D136</f>
        <v>11000</v>
      </c>
      <c r="E135" s="157">
        <f>E136</f>
        <v>7815.92</v>
      </c>
      <c r="F135" s="157">
        <f t="shared" si="3"/>
        <v>3184.08</v>
      </c>
    </row>
    <row r="136" spans="1:6" s="142" customFormat="1" ht="30">
      <c r="A136" s="138" t="s">
        <v>564</v>
      </c>
      <c r="B136" s="139" t="s">
        <v>79</v>
      </c>
      <c r="C136" s="140" t="s">
        <v>628</v>
      </c>
      <c r="D136" s="157">
        <f>D137+D141</f>
        <v>11000</v>
      </c>
      <c r="E136" s="157">
        <f>E137+E141</f>
        <v>7815.92</v>
      </c>
      <c r="F136" s="157">
        <f t="shared" si="3"/>
        <v>3184.08</v>
      </c>
    </row>
    <row r="137" spans="1:6" s="142" customFormat="1" ht="30">
      <c r="A137" s="138" t="s">
        <v>378</v>
      </c>
      <c r="B137" s="139" t="s">
        <v>79</v>
      </c>
      <c r="C137" s="140" t="s">
        <v>176</v>
      </c>
      <c r="D137" s="157">
        <f>D138</f>
        <v>3803</v>
      </c>
      <c r="E137" s="157">
        <f>E138</f>
        <v>3487</v>
      </c>
      <c r="F137" s="157">
        <f t="shared" si="3"/>
        <v>316</v>
      </c>
    </row>
    <row r="138" spans="1:6" s="142" customFormat="1" ht="20.25">
      <c r="A138" s="138" t="s">
        <v>369</v>
      </c>
      <c r="B138" s="139" t="s">
        <v>79</v>
      </c>
      <c r="C138" s="140" t="s">
        <v>177</v>
      </c>
      <c r="D138" s="157">
        <f>D139</f>
        <v>3803</v>
      </c>
      <c r="E138" s="157">
        <f>E139</f>
        <v>3487</v>
      </c>
      <c r="F138" s="157">
        <f t="shared" si="3"/>
        <v>316</v>
      </c>
    </row>
    <row r="139" spans="1:9" s="142" customFormat="1" ht="20.25">
      <c r="A139" s="138" t="s">
        <v>379</v>
      </c>
      <c r="B139" s="139" t="s">
        <v>79</v>
      </c>
      <c r="C139" s="140" t="s">
        <v>178</v>
      </c>
      <c r="D139" s="157">
        <f>D140</f>
        <v>3803</v>
      </c>
      <c r="E139" s="157">
        <f>E140</f>
        <v>3487</v>
      </c>
      <c r="F139" s="157">
        <f aca="true" t="shared" si="7" ref="F139:F202">D139-E139</f>
        <v>316</v>
      </c>
      <c r="I139" s="145"/>
    </row>
    <row r="140" spans="1:9" s="142" customFormat="1" ht="20.25">
      <c r="A140" s="138" t="s">
        <v>380</v>
      </c>
      <c r="B140" s="139" t="s">
        <v>79</v>
      </c>
      <c r="C140" s="140" t="s">
        <v>179</v>
      </c>
      <c r="D140" s="157">
        <v>3803</v>
      </c>
      <c r="E140" s="157">
        <v>3487</v>
      </c>
      <c r="F140" s="157">
        <f t="shared" si="7"/>
        <v>316</v>
      </c>
      <c r="I140" s="146"/>
    </row>
    <row r="141" spans="1:9" s="142" customFormat="1" ht="30">
      <c r="A141" s="138" t="s">
        <v>385</v>
      </c>
      <c r="B141" s="139" t="s">
        <v>79</v>
      </c>
      <c r="C141" s="140" t="s">
        <v>180</v>
      </c>
      <c r="D141" s="157">
        <f>D142+D145</f>
        <v>7197</v>
      </c>
      <c r="E141" s="157">
        <f>E142+E145</f>
        <v>4328.92</v>
      </c>
      <c r="F141" s="157">
        <f t="shared" si="7"/>
        <v>2868.08</v>
      </c>
      <c r="I141" s="145"/>
    </row>
    <row r="142" spans="1:6" s="142" customFormat="1" ht="20.25">
      <c r="A142" s="138" t="s">
        <v>369</v>
      </c>
      <c r="B142" s="139" t="s">
        <v>79</v>
      </c>
      <c r="C142" s="140" t="s">
        <v>181</v>
      </c>
      <c r="D142" s="157">
        <f>D143</f>
        <v>5935</v>
      </c>
      <c r="E142" s="157">
        <f>E143</f>
        <v>4328.92</v>
      </c>
      <c r="F142" s="157">
        <f t="shared" si="7"/>
        <v>1606.08</v>
      </c>
    </row>
    <row r="143" spans="1:6" s="142" customFormat="1" ht="20.25">
      <c r="A143" s="138" t="s">
        <v>379</v>
      </c>
      <c r="B143" s="139" t="s">
        <v>79</v>
      </c>
      <c r="C143" s="140" t="s">
        <v>182</v>
      </c>
      <c r="D143" s="157">
        <f>D144</f>
        <v>5935</v>
      </c>
      <c r="E143" s="157">
        <f>E144</f>
        <v>4328.92</v>
      </c>
      <c r="F143" s="157">
        <f t="shared" si="7"/>
        <v>1606.08</v>
      </c>
    </row>
    <row r="144" spans="1:6" s="142" customFormat="1" ht="20.25">
      <c r="A144" s="138" t="s">
        <v>387</v>
      </c>
      <c r="B144" s="139" t="s">
        <v>79</v>
      </c>
      <c r="C144" s="140" t="s">
        <v>183</v>
      </c>
      <c r="D144" s="157">
        <v>5935</v>
      </c>
      <c r="E144" s="157">
        <v>4328.92</v>
      </c>
      <c r="F144" s="157">
        <f t="shared" si="7"/>
        <v>1606.08</v>
      </c>
    </row>
    <row r="145" spans="1:6" s="142" customFormat="1" ht="20.25">
      <c r="A145" s="138" t="s">
        <v>383</v>
      </c>
      <c r="B145" s="139" t="s">
        <v>79</v>
      </c>
      <c r="C145" s="140" t="s">
        <v>184</v>
      </c>
      <c r="D145" s="157">
        <f>D146</f>
        <v>1262</v>
      </c>
      <c r="E145" s="157">
        <f>E146</f>
        <v>0</v>
      </c>
      <c r="F145" s="157">
        <f t="shared" si="7"/>
        <v>1262</v>
      </c>
    </row>
    <row r="146" spans="1:6" s="142" customFormat="1" ht="20.25">
      <c r="A146" s="138" t="s">
        <v>388</v>
      </c>
      <c r="B146" s="139" t="s">
        <v>79</v>
      </c>
      <c r="C146" s="140" t="s">
        <v>185</v>
      </c>
      <c r="D146" s="157">
        <v>1262</v>
      </c>
      <c r="E146" s="157">
        <v>0</v>
      </c>
      <c r="F146" s="157">
        <f t="shared" si="7"/>
        <v>1262</v>
      </c>
    </row>
    <row r="147" spans="1:6" s="142" customFormat="1" ht="30">
      <c r="A147" s="138" t="s">
        <v>407</v>
      </c>
      <c r="B147" s="139" t="s">
        <v>79</v>
      </c>
      <c r="C147" s="140" t="s">
        <v>186</v>
      </c>
      <c r="D147" s="157">
        <f>D148+D164</f>
        <v>30820984</v>
      </c>
      <c r="E147" s="157">
        <f>E148+E164</f>
        <v>30047806.13</v>
      </c>
      <c r="F147" s="157">
        <f t="shared" si="7"/>
        <v>773177.870000001</v>
      </c>
    </row>
    <row r="148" spans="1:6" s="142" customFormat="1" ht="44.25">
      <c r="A148" s="138" t="s">
        <v>408</v>
      </c>
      <c r="B148" s="139" t="s">
        <v>79</v>
      </c>
      <c r="C148" s="140" t="s">
        <v>187</v>
      </c>
      <c r="D148" s="157">
        <f>D156+D149</f>
        <v>30153984</v>
      </c>
      <c r="E148" s="157">
        <f>E156+E149</f>
        <v>29887984</v>
      </c>
      <c r="F148" s="157">
        <f t="shared" si="7"/>
        <v>266000</v>
      </c>
    </row>
    <row r="149" spans="1:6" s="142" customFormat="1" ht="20.25">
      <c r="A149" s="138" t="s">
        <v>670</v>
      </c>
      <c r="B149" s="139" t="s">
        <v>79</v>
      </c>
      <c r="C149" s="140" t="s">
        <v>674</v>
      </c>
      <c r="D149" s="157">
        <f aca="true" t="shared" si="8" ref="D149:E154">D150</f>
        <v>29887984</v>
      </c>
      <c r="E149" s="157">
        <f t="shared" si="8"/>
        <v>29887984</v>
      </c>
      <c r="F149" s="157">
        <f t="shared" si="7"/>
        <v>0</v>
      </c>
    </row>
    <row r="150" spans="1:6" s="142" customFormat="1" ht="30">
      <c r="A150" s="138" t="s">
        <v>671</v>
      </c>
      <c r="B150" s="139" t="s">
        <v>79</v>
      </c>
      <c r="C150" s="140" t="s">
        <v>675</v>
      </c>
      <c r="D150" s="157">
        <f t="shared" si="8"/>
        <v>29887984</v>
      </c>
      <c r="E150" s="157">
        <f>E151</f>
        <v>29887984</v>
      </c>
      <c r="F150" s="157">
        <f t="shared" si="7"/>
        <v>0</v>
      </c>
    </row>
    <row r="151" spans="1:6" s="142" customFormat="1" ht="20.25">
      <c r="A151" s="138" t="s">
        <v>672</v>
      </c>
      <c r="B151" s="139" t="s">
        <v>79</v>
      </c>
      <c r="C151" s="140" t="s">
        <v>676</v>
      </c>
      <c r="D151" s="157">
        <f t="shared" si="8"/>
        <v>29887984</v>
      </c>
      <c r="E151" s="157">
        <f>E152</f>
        <v>29887984</v>
      </c>
      <c r="F151" s="157">
        <f t="shared" si="7"/>
        <v>0</v>
      </c>
    </row>
    <row r="152" spans="1:6" s="142" customFormat="1" ht="20.25">
      <c r="A152" s="138" t="s">
        <v>673</v>
      </c>
      <c r="B152" s="139" t="s">
        <v>79</v>
      </c>
      <c r="C152" s="140" t="s">
        <v>677</v>
      </c>
      <c r="D152" s="157">
        <f t="shared" si="8"/>
        <v>29887984</v>
      </c>
      <c r="E152" s="157">
        <f>E153</f>
        <v>29887984</v>
      </c>
      <c r="F152" s="157">
        <f t="shared" si="7"/>
        <v>0</v>
      </c>
    </row>
    <row r="153" spans="1:6" s="142" customFormat="1" ht="20.25">
      <c r="A153" s="138" t="s">
        <v>369</v>
      </c>
      <c r="B153" s="139" t="s">
        <v>79</v>
      </c>
      <c r="C153" s="140" t="s">
        <v>678</v>
      </c>
      <c r="D153" s="157">
        <f t="shared" si="8"/>
        <v>29887984</v>
      </c>
      <c r="E153" s="157">
        <f>E154</f>
        <v>29887984</v>
      </c>
      <c r="F153" s="157">
        <f t="shared" si="7"/>
        <v>0</v>
      </c>
    </row>
    <row r="154" spans="1:6" s="142" customFormat="1" ht="20.25">
      <c r="A154" s="138" t="s">
        <v>379</v>
      </c>
      <c r="B154" s="139" t="s">
        <v>79</v>
      </c>
      <c r="C154" s="140" t="s">
        <v>679</v>
      </c>
      <c r="D154" s="157">
        <f t="shared" si="8"/>
        <v>29887984</v>
      </c>
      <c r="E154" s="157">
        <f>E155</f>
        <v>29887984</v>
      </c>
      <c r="F154" s="157">
        <f t="shared" si="7"/>
        <v>0</v>
      </c>
    </row>
    <row r="155" spans="1:6" s="142" customFormat="1" ht="20.25">
      <c r="A155" s="138" t="s">
        <v>381</v>
      </c>
      <c r="B155" s="139" t="s">
        <v>79</v>
      </c>
      <c r="C155" s="140" t="s">
        <v>680</v>
      </c>
      <c r="D155" s="157">
        <v>29887984</v>
      </c>
      <c r="E155" s="157">
        <v>29887984</v>
      </c>
      <c r="F155" s="157">
        <f t="shared" si="7"/>
        <v>0</v>
      </c>
    </row>
    <row r="156" spans="1:6" s="142" customFormat="1" ht="30">
      <c r="A156" s="138" t="s">
        <v>409</v>
      </c>
      <c r="B156" s="139" t="s">
        <v>79</v>
      </c>
      <c r="C156" s="140" t="s">
        <v>188</v>
      </c>
      <c r="D156" s="157">
        <f aca="true" t="shared" si="9" ref="D156:D162">D157</f>
        <v>266000</v>
      </c>
      <c r="E156" s="157">
        <f>E157</f>
        <v>0</v>
      </c>
      <c r="F156" s="157">
        <f t="shared" si="7"/>
        <v>266000</v>
      </c>
    </row>
    <row r="157" spans="1:6" s="142" customFormat="1" ht="44.25">
      <c r="A157" s="138" t="s">
        <v>569</v>
      </c>
      <c r="B157" s="139" t="s">
        <v>79</v>
      </c>
      <c r="C157" s="140" t="s">
        <v>189</v>
      </c>
      <c r="D157" s="157">
        <f t="shared" si="9"/>
        <v>266000</v>
      </c>
      <c r="E157" s="157">
        <f>E158</f>
        <v>0</v>
      </c>
      <c r="F157" s="157">
        <f t="shared" si="7"/>
        <v>266000</v>
      </c>
    </row>
    <row r="158" spans="1:6" s="142" customFormat="1" ht="101.25">
      <c r="A158" s="138" t="s">
        <v>570</v>
      </c>
      <c r="B158" s="139" t="s">
        <v>79</v>
      </c>
      <c r="C158" s="140" t="s">
        <v>190</v>
      </c>
      <c r="D158" s="157">
        <f t="shared" si="9"/>
        <v>266000</v>
      </c>
      <c r="E158" s="157">
        <f>E159</f>
        <v>0</v>
      </c>
      <c r="F158" s="157">
        <f t="shared" si="7"/>
        <v>266000</v>
      </c>
    </row>
    <row r="159" spans="1:6" s="142" customFormat="1" ht="20.25">
      <c r="A159" s="138" t="s">
        <v>563</v>
      </c>
      <c r="B159" s="139" t="s">
        <v>79</v>
      </c>
      <c r="C159" s="140" t="s">
        <v>568</v>
      </c>
      <c r="D159" s="157">
        <f t="shared" si="9"/>
        <v>266000</v>
      </c>
      <c r="E159" s="157">
        <f>E160</f>
        <v>0</v>
      </c>
      <c r="F159" s="157">
        <f t="shared" si="7"/>
        <v>266000</v>
      </c>
    </row>
    <row r="160" spans="1:6" s="142" customFormat="1" ht="20.25">
      <c r="A160" s="138" t="s">
        <v>400</v>
      </c>
      <c r="B160" s="139" t="s">
        <v>79</v>
      </c>
      <c r="C160" s="140" t="s">
        <v>191</v>
      </c>
      <c r="D160" s="157">
        <f t="shared" si="9"/>
        <v>266000</v>
      </c>
      <c r="E160" s="157">
        <f>E161</f>
        <v>0</v>
      </c>
      <c r="F160" s="157">
        <f t="shared" si="7"/>
        <v>266000</v>
      </c>
    </row>
    <row r="161" spans="1:6" s="142" customFormat="1" ht="20.25">
      <c r="A161" s="138" t="s">
        <v>369</v>
      </c>
      <c r="B161" s="139" t="s">
        <v>79</v>
      </c>
      <c r="C161" s="140" t="s">
        <v>192</v>
      </c>
      <c r="D161" s="157">
        <f t="shared" si="9"/>
        <v>266000</v>
      </c>
      <c r="E161" s="157">
        <f>E162</f>
        <v>0</v>
      </c>
      <c r="F161" s="157">
        <f t="shared" si="7"/>
        <v>266000</v>
      </c>
    </row>
    <row r="162" spans="1:6" s="142" customFormat="1" ht="20.25">
      <c r="A162" s="138" t="s">
        <v>410</v>
      </c>
      <c r="B162" s="139" t="s">
        <v>79</v>
      </c>
      <c r="C162" s="140" t="s">
        <v>193</v>
      </c>
      <c r="D162" s="157">
        <f t="shared" si="9"/>
        <v>266000</v>
      </c>
      <c r="E162" s="157">
        <f>E163</f>
        <v>0</v>
      </c>
      <c r="F162" s="157">
        <f t="shared" si="7"/>
        <v>266000</v>
      </c>
    </row>
    <row r="163" spans="1:6" s="142" customFormat="1" ht="30">
      <c r="A163" s="138" t="s">
        <v>411</v>
      </c>
      <c r="B163" s="139" t="s">
        <v>79</v>
      </c>
      <c r="C163" s="140" t="s">
        <v>194</v>
      </c>
      <c r="D163" s="157">
        <v>266000</v>
      </c>
      <c r="E163" s="157">
        <v>0</v>
      </c>
      <c r="F163" s="157">
        <f t="shared" si="7"/>
        <v>266000</v>
      </c>
    </row>
    <row r="164" spans="1:6" s="142" customFormat="1" ht="30">
      <c r="A164" s="138" t="s">
        <v>412</v>
      </c>
      <c r="B164" s="139" t="s">
        <v>79</v>
      </c>
      <c r="C164" s="140" t="s">
        <v>195</v>
      </c>
      <c r="D164" s="157">
        <f>D165</f>
        <v>667000</v>
      </c>
      <c r="E164" s="157">
        <f>E165</f>
        <v>159822.13</v>
      </c>
      <c r="F164" s="157">
        <f t="shared" si="7"/>
        <v>507177.87</v>
      </c>
    </row>
    <row r="165" spans="1:6" s="142" customFormat="1" ht="20.25">
      <c r="A165" s="138" t="s">
        <v>401</v>
      </c>
      <c r="B165" s="139" t="s">
        <v>79</v>
      </c>
      <c r="C165" s="140" t="s">
        <v>196</v>
      </c>
      <c r="D165" s="157">
        <f>D166+D176</f>
        <v>667000</v>
      </c>
      <c r="E165" s="157">
        <f>E166+E176</f>
        <v>159822.13</v>
      </c>
      <c r="F165" s="157">
        <f t="shared" si="7"/>
        <v>507177.87</v>
      </c>
    </row>
    <row r="166" spans="1:8" s="142" customFormat="1" ht="72.75">
      <c r="A166" s="138" t="s">
        <v>648</v>
      </c>
      <c r="B166" s="139" t="s">
        <v>79</v>
      </c>
      <c r="C166" s="140" t="s">
        <v>197</v>
      </c>
      <c r="D166" s="157">
        <f>D167</f>
        <v>190000</v>
      </c>
      <c r="E166" s="157">
        <f>E167</f>
        <v>29232</v>
      </c>
      <c r="F166" s="157">
        <f t="shared" si="7"/>
        <v>160768</v>
      </c>
      <c r="H166" s="138"/>
    </row>
    <row r="167" spans="1:6" s="142" customFormat="1" ht="30">
      <c r="A167" s="138" t="s">
        <v>625</v>
      </c>
      <c r="B167" s="139" t="s">
        <v>79</v>
      </c>
      <c r="C167" s="140" t="s">
        <v>626</v>
      </c>
      <c r="D167" s="157">
        <f>D168</f>
        <v>190000</v>
      </c>
      <c r="E167" s="157">
        <f>E168</f>
        <v>29232</v>
      </c>
      <c r="F167" s="157">
        <f t="shared" si="7"/>
        <v>160768</v>
      </c>
    </row>
    <row r="168" spans="1:6" s="142" customFormat="1" ht="30">
      <c r="A168" s="138" t="s">
        <v>564</v>
      </c>
      <c r="B168" s="139" t="s">
        <v>79</v>
      </c>
      <c r="C168" s="140" t="s">
        <v>571</v>
      </c>
      <c r="D168" s="157">
        <f>D169</f>
        <v>190000</v>
      </c>
      <c r="E168" s="157">
        <f>E169</f>
        <v>29232</v>
      </c>
      <c r="F168" s="157">
        <f t="shared" si="7"/>
        <v>160768</v>
      </c>
    </row>
    <row r="169" spans="1:6" s="142" customFormat="1" ht="30">
      <c r="A169" s="138" t="s">
        <v>385</v>
      </c>
      <c r="B169" s="139" t="s">
        <v>79</v>
      </c>
      <c r="C169" s="140" t="s">
        <v>198</v>
      </c>
      <c r="D169" s="157">
        <f>D170+D173</f>
        <v>190000</v>
      </c>
      <c r="E169" s="157">
        <f>E170+E173</f>
        <v>29232</v>
      </c>
      <c r="F169" s="157">
        <f t="shared" si="7"/>
        <v>160768</v>
      </c>
    </row>
    <row r="170" spans="1:6" s="142" customFormat="1" ht="20.25">
      <c r="A170" s="138" t="s">
        <v>369</v>
      </c>
      <c r="B170" s="139" t="s">
        <v>79</v>
      </c>
      <c r="C170" s="140" t="s">
        <v>199</v>
      </c>
      <c r="D170" s="157">
        <f>D171</f>
        <v>100000</v>
      </c>
      <c r="E170" s="157">
        <f>E171</f>
        <v>29232</v>
      </c>
      <c r="F170" s="157">
        <f t="shared" si="7"/>
        <v>70768</v>
      </c>
    </row>
    <row r="171" spans="1:6" s="142" customFormat="1" ht="20.25">
      <c r="A171" s="138" t="s">
        <v>379</v>
      </c>
      <c r="B171" s="139" t="s">
        <v>79</v>
      </c>
      <c r="C171" s="140" t="s">
        <v>200</v>
      </c>
      <c r="D171" s="157">
        <f>D172</f>
        <v>100000</v>
      </c>
      <c r="E171" s="157">
        <f>E172</f>
        <v>29232</v>
      </c>
      <c r="F171" s="157">
        <f t="shared" si="7"/>
        <v>70768</v>
      </c>
    </row>
    <row r="172" spans="1:6" s="142" customFormat="1" ht="20.25">
      <c r="A172" s="138" t="s">
        <v>382</v>
      </c>
      <c r="B172" s="139" t="s">
        <v>79</v>
      </c>
      <c r="C172" s="140" t="s">
        <v>201</v>
      </c>
      <c r="D172" s="157">
        <v>100000</v>
      </c>
      <c r="E172" s="157">
        <v>29232</v>
      </c>
      <c r="F172" s="157">
        <f t="shared" si="7"/>
        <v>70768</v>
      </c>
    </row>
    <row r="173" spans="1:6" s="142" customFormat="1" ht="20.25">
      <c r="A173" s="138" t="s">
        <v>383</v>
      </c>
      <c r="B173" s="139" t="s">
        <v>79</v>
      </c>
      <c r="C173" s="140" t="s">
        <v>202</v>
      </c>
      <c r="D173" s="157">
        <f>D174+D175</f>
        <v>90000</v>
      </c>
      <c r="E173" s="157">
        <f>E174+E175</f>
        <v>0</v>
      </c>
      <c r="F173" s="157">
        <f t="shared" si="7"/>
        <v>90000</v>
      </c>
    </row>
    <row r="174" spans="1:6" s="142" customFormat="1" ht="20.25">
      <c r="A174" s="138" t="s">
        <v>384</v>
      </c>
      <c r="B174" s="139" t="s">
        <v>79</v>
      </c>
      <c r="C174" s="140" t="s">
        <v>203</v>
      </c>
      <c r="D174" s="157">
        <v>50000</v>
      </c>
      <c r="E174" s="157">
        <v>0</v>
      </c>
      <c r="F174" s="157">
        <f t="shared" si="7"/>
        <v>50000</v>
      </c>
    </row>
    <row r="175" spans="1:6" s="142" customFormat="1" ht="20.25">
      <c r="A175" s="138" t="s">
        <v>388</v>
      </c>
      <c r="B175" s="139" t="s">
        <v>79</v>
      </c>
      <c r="C175" s="140" t="s">
        <v>204</v>
      </c>
      <c r="D175" s="157">
        <v>40000</v>
      </c>
      <c r="E175" s="157">
        <v>0</v>
      </c>
      <c r="F175" s="157">
        <f t="shared" si="7"/>
        <v>40000</v>
      </c>
    </row>
    <row r="176" spans="1:6" s="142" customFormat="1" ht="58.5">
      <c r="A176" s="138" t="s">
        <v>646</v>
      </c>
      <c r="B176" s="139" t="s">
        <v>79</v>
      </c>
      <c r="C176" s="140" t="s">
        <v>205</v>
      </c>
      <c r="D176" s="157">
        <f>D177+D187</f>
        <v>477000</v>
      </c>
      <c r="E176" s="157">
        <f>E177+E187</f>
        <v>130590.13</v>
      </c>
      <c r="F176" s="157">
        <f t="shared" si="7"/>
        <v>346409.87</v>
      </c>
    </row>
    <row r="177" spans="1:6" s="142" customFormat="1" ht="30">
      <c r="A177" s="138" t="s">
        <v>549</v>
      </c>
      <c r="B177" s="139" t="s">
        <v>79</v>
      </c>
      <c r="C177" s="140" t="s">
        <v>572</v>
      </c>
      <c r="D177" s="157">
        <f>D178</f>
        <v>474000</v>
      </c>
      <c r="E177" s="157">
        <f>E178</f>
        <v>128452.63</v>
      </c>
      <c r="F177" s="157">
        <f t="shared" si="7"/>
        <v>345547.37</v>
      </c>
    </row>
    <row r="178" spans="1:8" s="142" customFormat="1" ht="30">
      <c r="A178" s="138" t="s">
        <v>564</v>
      </c>
      <c r="B178" s="139" t="s">
        <v>79</v>
      </c>
      <c r="C178" s="140" t="s">
        <v>573</v>
      </c>
      <c r="D178" s="157">
        <f>D179</f>
        <v>474000</v>
      </c>
      <c r="E178" s="157">
        <f>E179</f>
        <v>128452.63</v>
      </c>
      <c r="F178" s="157">
        <f t="shared" si="7"/>
        <v>345547.37</v>
      </c>
      <c r="H178" s="138"/>
    </row>
    <row r="179" spans="1:6" s="142" customFormat="1" ht="30">
      <c r="A179" s="138" t="s">
        <v>385</v>
      </c>
      <c r="B179" s="139" t="s">
        <v>79</v>
      </c>
      <c r="C179" s="140" t="s">
        <v>206</v>
      </c>
      <c r="D179" s="157">
        <f>D180+D184</f>
        <v>474000</v>
      </c>
      <c r="E179" s="157">
        <f>E180+E184</f>
        <v>128452.63</v>
      </c>
      <c r="F179" s="157">
        <f t="shared" si="7"/>
        <v>345547.37</v>
      </c>
    </row>
    <row r="180" spans="1:6" s="142" customFormat="1" ht="20.25">
      <c r="A180" s="138" t="s">
        <v>369</v>
      </c>
      <c r="B180" s="139" t="s">
        <v>79</v>
      </c>
      <c r="C180" s="140" t="s">
        <v>207</v>
      </c>
      <c r="D180" s="157">
        <f>D181</f>
        <v>34000</v>
      </c>
      <c r="E180" s="157">
        <f>E181</f>
        <v>9151.5</v>
      </c>
      <c r="F180" s="157">
        <f t="shared" si="7"/>
        <v>24848.5</v>
      </c>
    </row>
    <row r="181" spans="1:6" s="142" customFormat="1" ht="20.25">
      <c r="A181" s="138" t="s">
        <v>379</v>
      </c>
      <c r="B181" s="139" t="s">
        <v>79</v>
      </c>
      <c r="C181" s="140" t="s">
        <v>208</v>
      </c>
      <c r="D181" s="157">
        <f>D182+D183</f>
        <v>34000</v>
      </c>
      <c r="E181" s="157">
        <f>E182+E183</f>
        <v>9151.5</v>
      </c>
      <c r="F181" s="157">
        <f t="shared" si="7"/>
        <v>24848.5</v>
      </c>
    </row>
    <row r="182" spans="1:6" s="142" customFormat="1" ht="20.25">
      <c r="A182" s="138" t="s">
        <v>381</v>
      </c>
      <c r="B182" s="139" t="s">
        <v>79</v>
      </c>
      <c r="C182" s="140" t="s">
        <v>209</v>
      </c>
      <c r="D182" s="157">
        <v>3000</v>
      </c>
      <c r="E182" s="157">
        <v>1911</v>
      </c>
      <c r="F182" s="157">
        <f t="shared" si="7"/>
        <v>1089</v>
      </c>
    </row>
    <row r="183" spans="1:6" s="142" customFormat="1" ht="20.25">
      <c r="A183" s="138" t="s">
        <v>382</v>
      </c>
      <c r="B183" s="139" t="s">
        <v>79</v>
      </c>
      <c r="C183" s="140" t="s">
        <v>210</v>
      </c>
      <c r="D183" s="157">
        <v>31000</v>
      </c>
      <c r="E183" s="157">
        <v>7240.5</v>
      </c>
      <c r="F183" s="157">
        <f t="shared" si="7"/>
        <v>23759.5</v>
      </c>
    </row>
    <row r="184" spans="1:6" s="142" customFormat="1" ht="20.25">
      <c r="A184" s="138" t="s">
        <v>383</v>
      </c>
      <c r="B184" s="139" t="s">
        <v>79</v>
      </c>
      <c r="C184" s="140" t="s">
        <v>211</v>
      </c>
      <c r="D184" s="157">
        <f>D185+D186</f>
        <v>440000</v>
      </c>
      <c r="E184" s="157">
        <f>E185+E186</f>
        <v>119301.13</v>
      </c>
      <c r="F184" s="157">
        <f t="shared" si="7"/>
        <v>320698.87</v>
      </c>
    </row>
    <row r="185" spans="1:6" s="142" customFormat="1" ht="20.25">
      <c r="A185" s="138" t="s">
        <v>384</v>
      </c>
      <c r="B185" s="139" t="s">
        <v>79</v>
      </c>
      <c r="C185" s="140" t="s">
        <v>212</v>
      </c>
      <c r="D185" s="157">
        <v>390000</v>
      </c>
      <c r="E185" s="157">
        <v>72017.64</v>
      </c>
      <c r="F185" s="157">
        <f t="shared" si="7"/>
        <v>317982.36</v>
      </c>
    </row>
    <row r="186" spans="1:6" s="142" customFormat="1" ht="20.25">
      <c r="A186" s="138" t="s">
        <v>388</v>
      </c>
      <c r="B186" s="139" t="s">
        <v>79</v>
      </c>
      <c r="C186" s="140" t="s">
        <v>213</v>
      </c>
      <c r="D186" s="157">
        <v>50000</v>
      </c>
      <c r="E186" s="157">
        <v>47283.49</v>
      </c>
      <c r="F186" s="157">
        <f t="shared" si="7"/>
        <v>2716.510000000002</v>
      </c>
    </row>
    <row r="187" spans="1:6" s="142" customFormat="1" ht="20.25">
      <c r="A187" s="138" t="s">
        <v>551</v>
      </c>
      <c r="B187" s="139" t="s">
        <v>79</v>
      </c>
      <c r="C187" s="140" t="s">
        <v>656</v>
      </c>
      <c r="D187" s="157">
        <f>D188</f>
        <v>3000</v>
      </c>
      <c r="E187" s="157">
        <f>E188</f>
        <v>2137.5</v>
      </c>
      <c r="F187" s="157">
        <f t="shared" si="7"/>
        <v>862.5</v>
      </c>
    </row>
    <row r="188" spans="1:6" s="142" customFormat="1" ht="44.25">
      <c r="A188" s="138" t="s">
        <v>552</v>
      </c>
      <c r="B188" s="139" t="s">
        <v>79</v>
      </c>
      <c r="C188" s="140" t="s">
        <v>655</v>
      </c>
      <c r="D188" s="157">
        <f>D189</f>
        <v>3000</v>
      </c>
      <c r="E188" s="157">
        <f>E189</f>
        <v>2137.5</v>
      </c>
      <c r="F188" s="157">
        <f t="shared" si="7"/>
        <v>862.5</v>
      </c>
    </row>
    <row r="189" spans="1:6" s="142" customFormat="1" ht="20.25">
      <c r="A189" s="138" t="s">
        <v>389</v>
      </c>
      <c r="B189" s="139" t="s">
        <v>79</v>
      </c>
      <c r="C189" s="140" t="s">
        <v>654</v>
      </c>
      <c r="D189" s="157">
        <f>D190</f>
        <v>3000</v>
      </c>
      <c r="E189" s="157">
        <f>E190</f>
        <v>2137.5</v>
      </c>
      <c r="F189" s="157">
        <f t="shared" si="7"/>
        <v>862.5</v>
      </c>
    </row>
    <row r="190" spans="1:6" s="142" customFormat="1" ht="20.25">
      <c r="A190" s="138" t="s">
        <v>369</v>
      </c>
      <c r="B190" s="139" t="s">
        <v>79</v>
      </c>
      <c r="C190" s="140" t="s">
        <v>653</v>
      </c>
      <c r="D190" s="157">
        <f>D191</f>
        <v>3000</v>
      </c>
      <c r="E190" s="157">
        <f>E191</f>
        <v>2137.5</v>
      </c>
      <c r="F190" s="157">
        <f t="shared" si="7"/>
        <v>862.5</v>
      </c>
    </row>
    <row r="191" spans="1:6" s="142" customFormat="1" ht="20.25">
      <c r="A191" s="138" t="s">
        <v>390</v>
      </c>
      <c r="B191" s="139" t="s">
        <v>79</v>
      </c>
      <c r="C191" s="140" t="s">
        <v>652</v>
      </c>
      <c r="D191" s="157">
        <v>3000</v>
      </c>
      <c r="E191" s="157">
        <v>2137.5</v>
      </c>
      <c r="F191" s="157">
        <f t="shared" si="7"/>
        <v>862.5</v>
      </c>
    </row>
    <row r="192" spans="1:6" s="142" customFormat="1" ht="20.25">
      <c r="A192" s="138" t="s">
        <v>413</v>
      </c>
      <c r="B192" s="139" t="s">
        <v>79</v>
      </c>
      <c r="C192" s="140" t="s">
        <v>214</v>
      </c>
      <c r="D192" s="157">
        <f>D193+D203</f>
        <v>868392</v>
      </c>
      <c r="E192" s="157">
        <f>E193+E203</f>
        <v>51944</v>
      </c>
      <c r="F192" s="157">
        <f t="shared" si="7"/>
        <v>816448</v>
      </c>
    </row>
    <row r="193" spans="1:6" s="142" customFormat="1" ht="20.25">
      <c r="A193" s="138" t="s">
        <v>414</v>
      </c>
      <c r="B193" s="139" t="s">
        <v>79</v>
      </c>
      <c r="C193" s="140" t="s">
        <v>215</v>
      </c>
      <c r="D193" s="157">
        <f aca="true" t="shared" si="10" ref="D193:D201">D194</f>
        <v>803128</v>
      </c>
      <c r="E193" s="157">
        <f aca="true" t="shared" si="11" ref="E193:E201">E194</f>
        <v>0</v>
      </c>
      <c r="F193" s="157">
        <f t="shared" si="7"/>
        <v>803128</v>
      </c>
    </row>
    <row r="194" spans="1:6" s="142" customFormat="1" ht="20.25">
      <c r="A194" s="138" t="s">
        <v>415</v>
      </c>
      <c r="B194" s="139" t="s">
        <v>79</v>
      </c>
      <c r="C194" s="140" t="s">
        <v>216</v>
      </c>
      <c r="D194" s="157">
        <f t="shared" si="10"/>
        <v>803128</v>
      </c>
      <c r="E194" s="157">
        <f t="shared" si="11"/>
        <v>0</v>
      </c>
      <c r="F194" s="157">
        <f t="shared" si="7"/>
        <v>803128</v>
      </c>
    </row>
    <row r="195" spans="1:6" s="142" customFormat="1" ht="44.25">
      <c r="A195" s="138" t="s">
        <v>416</v>
      </c>
      <c r="B195" s="139" t="s">
        <v>79</v>
      </c>
      <c r="C195" s="140" t="s">
        <v>217</v>
      </c>
      <c r="D195" s="157">
        <f t="shared" si="10"/>
        <v>803128</v>
      </c>
      <c r="E195" s="157">
        <f t="shared" si="11"/>
        <v>0</v>
      </c>
      <c r="F195" s="157">
        <f t="shared" si="7"/>
        <v>803128</v>
      </c>
    </row>
    <row r="196" spans="1:6" s="142" customFormat="1" ht="58.5">
      <c r="A196" s="138" t="s">
        <v>417</v>
      </c>
      <c r="B196" s="139" t="s">
        <v>79</v>
      </c>
      <c r="C196" s="140" t="s">
        <v>218</v>
      </c>
      <c r="D196" s="157">
        <f t="shared" si="10"/>
        <v>803128</v>
      </c>
      <c r="E196" s="157">
        <f t="shared" si="11"/>
        <v>0</v>
      </c>
      <c r="F196" s="157">
        <f t="shared" si="7"/>
        <v>803128</v>
      </c>
    </row>
    <row r="197" spans="1:6" s="142" customFormat="1" ht="44.25">
      <c r="A197" s="138" t="s">
        <v>574</v>
      </c>
      <c r="B197" s="139" t="s">
        <v>79</v>
      </c>
      <c r="C197" s="140" t="s">
        <v>576</v>
      </c>
      <c r="D197" s="157">
        <f t="shared" si="10"/>
        <v>803128</v>
      </c>
      <c r="E197" s="157">
        <f t="shared" si="11"/>
        <v>0</v>
      </c>
      <c r="F197" s="157">
        <f t="shared" si="7"/>
        <v>803128</v>
      </c>
    </row>
    <row r="198" spans="1:6" s="142" customFormat="1" ht="20.25">
      <c r="A198" s="138" t="s">
        <v>575</v>
      </c>
      <c r="B198" s="139" t="s">
        <v>79</v>
      </c>
      <c r="C198" s="140" t="s">
        <v>577</v>
      </c>
      <c r="D198" s="157">
        <f t="shared" si="10"/>
        <v>803128</v>
      </c>
      <c r="E198" s="157">
        <f t="shared" si="11"/>
        <v>0</v>
      </c>
      <c r="F198" s="157">
        <f t="shared" si="7"/>
        <v>803128</v>
      </c>
    </row>
    <row r="199" spans="1:6" s="142" customFormat="1" ht="72.75">
      <c r="A199" s="138" t="s">
        <v>633</v>
      </c>
      <c r="B199" s="139" t="s">
        <v>79</v>
      </c>
      <c r="C199" s="140" t="s">
        <v>219</v>
      </c>
      <c r="D199" s="157">
        <f t="shared" si="10"/>
        <v>803128</v>
      </c>
      <c r="E199" s="157">
        <f t="shared" si="11"/>
        <v>0</v>
      </c>
      <c r="F199" s="157">
        <f t="shared" si="7"/>
        <v>803128</v>
      </c>
    </row>
    <row r="200" spans="1:6" s="142" customFormat="1" ht="20.25">
      <c r="A200" s="138" t="s">
        <v>369</v>
      </c>
      <c r="B200" s="139" t="s">
        <v>79</v>
      </c>
      <c r="C200" s="140" t="s">
        <v>220</v>
      </c>
      <c r="D200" s="157">
        <f t="shared" si="10"/>
        <v>803128</v>
      </c>
      <c r="E200" s="157">
        <f t="shared" si="11"/>
        <v>0</v>
      </c>
      <c r="F200" s="157">
        <f t="shared" si="7"/>
        <v>803128</v>
      </c>
    </row>
    <row r="201" spans="1:6" s="142" customFormat="1" ht="20.25">
      <c r="A201" s="138" t="s">
        <v>419</v>
      </c>
      <c r="B201" s="139" t="s">
        <v>79</v>
      </c>
      <c r="C201" s="140" t="s">
        <v>221</v>
      </c>
      <c r="D201" s="157">
        <f t="shared" si="10"/>
        <v>803128</v>
      </c>
      <c r="E201" s="157">
        <f t="shared" si="11"/>
        <v>0</v>
      </c>
      <c r="F201" s="157">
        <f t="shared" si="7"/>
        <v>803128</v>
      </c>
    </row>
    <row r="202" spans="1:6" s="142" customFormat="1" ht="30">
      <c r="A202" s="138" t="s">
        <v>420</v>
      </c>
      <c r="B202" s="139" t="s">
        <v>79</v>
      </c>
      <c r="C202" s="140" t="s">
        <v>222</v>
      </c>
      <c r="D202" s="157">
        <v>803128</v>
      </c>
      <c r="E202" s="157">
        <v>0</v>
      </c>
      <c r="F202" s="157">
        <f t="shared" si="7"/>
        <v>803128</v>
      </c>
    </row>
    <row r="203" spans="1:6" s="142" customFormat="1" ht="20.25">
      <c r="A203" s="138" t="s">
        <v>681</v>
      </c>
      <c r="B203" s="139" t="s">
        <v>79</v>
      </c>
      <c r="C203" s="140" t="s">
        <v>691</v>
      </c>
      <c r="D203" s="157">
        <f>D204+D212</f>
        <v>65264</v>
      </c>
      <c r="E203" s="157">
        <f>E204+E212</f>
        <v>51944</v>
      </c>
      <c r="F203" s="157">
        <f aca="true" t="shared" si="12" ref="F203:F266">D203-E203</f>
        <v>13320</v>
      </c>
    </row>
    <row r="204" spans="1:6" s="142" customFormat="1" ht="20.25">
      <c r="A204" s="138" t="s">
        <v>682</v>
      </c>
      <c r="B204" s="139" t="s">
        <v>79</v>
      </c>
      <c r="C204" s="140" t="s">
        <v>690</v>
      </c>
      <c r="D204" s="157">
        <f aca="true" t="shared" si="13" ref="D204:E210">D205</f>
        <v>3264</v>
      </c>
      <c r="E204" s="157">
        <f t="shared" si="13"/>
        <v>3264</v>
      </c>
      <c r="F204" s="157">
        <f t="shared" si="12"/>
        <v>0</v>
      </c>
    </row>
    <row r="205" spans="1:6" s="142" customFormat="1" ht="30">
      <c r="A205" s="138" t="s">
        <v>683</v>
      </c>
      <c r="B205" s="139" t="s">
        <v>79</v>
      </c>
      <c r="C205" s="140" t="s">
        <v>689</v>
      </c>
      <c r="D205" s="157">
        <f t="shared" si="13"/>
        <v>3264</v>
      </c>
      <c r="E205" s="157">
        <f t="shared" si="13"/>
        <v>3264</v>
      </c>
      <c r="F205" s="157">
        <f t="shared" si="12"/>
        <v>0</v>
      </c>
    </row>
    <row r="206" spans="1:6" s="142" customFormat="1" ht="101.25">
      <c r="A206" s="138" t="s">
        <v>684</v>
      </c>
      <c r="B206" s="139" t="s">
        <v>79</v>
      </c>
      <c r="C206" s="140" t="s">
        <v>688</v>
      </c>
      <c r="D206" s="157">
        <f t="shared" si="13"/>
        <v>3264</v>
      </c>
      <c r="E206" s="157">
        <f t="shared" si="13"/>
        <v>3264</v>
      </c>
      <c r="F206" s="157">
        <f t="shared" si="12"/>
        <v>0</v>
      </c>
    </row>
    <row r="207" spans="1:6" s="142" customFormat="1" ht="30">
      <c r="A207" s="138" t="s">
        <v>625</v>
      </c>
      <c r="B207" s="139" t="s">
        <v>79</v>
      </c>
      <c r="C207" s="140" t="s">
        <v>687</v>
      </c>
      <c r="D207" s="157">
        <f t="shared" si="13"/>
        <v>3264</v>
      </c>
      <c r="E207" s="157">
        <f>E208</f>
        <v>3264</v>
      </c>
      <c r="F207" s="157">
        <f t="shared" si="12"/>
        <v>0</v>
      </c>
    </row>
    <row r="208" spans="1:6" s="142" customFormat="1" ht="30">
      <c r="A208" s="138" t="s">
        <v>564</v>
      </c>
      <c r="B208" s="139" t="s">
        <v>79</v>
      </c>
      <c r="C208" s="140" t="s">
        <v>686</v>
      </c>
      <c r="D208" s="157">
        <f t="shared" si="13"/>
        <v>3264</v>
      </c>
      <c r="E208" s="157">
        <f t="shared" si="13"/>
        <v>3264</v>
      </c>
      <c r="F208" s="157">
        <f t="shared" si="12"/>
        <v>0</v>
      </c>
    </row>
    <row r="209" spans="1:6" s="142" customFormat="1" ht="30">
      <c r="A209" s="138" t="s">
        <v>709</v>
      </c>
      <c r="B209" s="139" t="s">
        <v>79</v>
      </c>
      <c r="C209" s="140" t="s">
        <v>685</v>
      </c>
      <c r="D209" s="157">
        <f t="shared" si="13"/>
        <v>3264</v>
      </c>
      <c r="E209" s="157">
        <f t="shared" si="13"/>
        <v>3264</v>
      </c>
      <c r="F209" s="157">
        <f t="shared" si="12"/>
        <v>0</v>
      </c>
    </row>
    <row r="210" spans="1:6" s="142" customFormat="1" ht="20.25">
      <c r="A210" s="138" t="s">
        <v>383</v>
      </c>
      <c r="B210" s="139" t="s">
        <v>79</v>
      </c>
      <c r="C210" s="140" t="s">
        <v>692</v>
      </c>
      <c r="D210" s="157">
        <f t="shared" si="13"/>
        <v>3264</v>
      </c>
      <c r="E210" s="157">
        <f t="shared" si="13"/>
        <v>3264</v>
      </c>
      <c r="F210" s="157">
        <f t="shared" si="12"/>
        <v>0</v>
      </c>
    </row>
    <row r="211" spans="1:6" s="142" customFormat="1" ht="20.25">
      <c r="A211" s="138" t="s">
        <v>384</v>
      </c>
      <c r="B211" s="139" t="s">
        <v>79</v>
      </c>
      <c r="C211" s="140" t="s">
        <v>693</v>
      </c>
      <c r="D211" s="157">
        <v>3264</v>
      </c>
      <c r="E211" s="157">
        <v>3264</v>
      </c>
      <c r="F211" s="157">
        <f t="shared" si="12"/>
        <v>0</v>
      </c>
    </row>
    <row r="212" spans="1:6" s="142" customFormat="1" ht="20.25">
      <c r="A212" s="138" t="s">
        <v>694</v>
      </c>
      <c r="B212" s="139" t="s">
        <v>79</v>
      </c>
      <c r="C212" s="140" t="s">
        <v>702</v>
      </c>
      <c r="D212" s="157">
        <f aca="true" t="shared" si="14" ref="D212:E216">D213</f>
        <v>62000</v>
      </c>
      <c r="E212" s="157">
        <f t="shared" si="14"/>
        <v>48680</v>
      </c>
      <c r="F212" s="157">
        <f t="shared" si="12"/>
        <v>13320</v>
      </c>
    </row>
    <row r="213" spans="1:6" s="142" customFormat="1" ht="58.5">
      <c r="A213" s="138" t="s">
        <v>695</v>
      </c>
      <c r="B213" s="139" t="s">
        <v>79</v>
      </c>
      <c r="C213" s="140" t="s">
        <v>701</v>
      </c>
      <c r="D213" s="157">
        <f t="shared" si="14"/>
        <v>62000</v>
      </c>
      <c r="E213" s="157">
        <f t="shared" si="14"/>
        <v>48680</v>
      </c>
      <c r="F213" s="157">
        <f t="shared" si="12"/>
        <v>13320</v>
      </c>
    </row>
    <row r="214" spans="1:6" s="142" customFormat="1" ht="30">
      <c r="A214" s="138" t="s">
        <v>696</v>
      </c>
      <c r="B214" s="139" t="s">
        <v>79</v>
      </c>
      <c r="C214" s="140" t="s">
        <v>700</v>
      </c>
      <c r="D214" s="157">
        <f t="shared" si="14"/>
        <v>62000</v>
      </c>
      <c r="E214" s="157">
        <f t="shared" si="14"/>
        <v>48680</v>
      </c>
      <c r="F214" s="157">
        <f t="shared" si="12"/>
        <v>13320</v>
      </c>
    </row>
    <row r="215" spans="1:6" s="142" customFormat="1" ht="30">
      <c r="A215" s="138" t="s">
        <v>625</v>
      </c>
      <c r="B215" s="139" t="s">
        <v>79</v>
      </c>
      <c r="C215" s="140" t="s">
        <v>699</v>
      </c>
      <c r="D215" s="157">
        <f t="shared" si="14"/>
        <v>62000</v>
      </c>
      <c r="E215" s="157">
        <f t="shared" si="14"/>
        <v>48680</v>
      </c>
      <c r="F215" s="157">
        <f t="shared" si="12"/>
        <v>13320</v>
      </c>
    </row>
    <row r="216" spans="1:6" s="142" customFormat="1" ht="30">
      <c r="A216" s="138" t="s">
        <v>564</v>
      </c>
      <c r="B216" s="139" t="s">
        <v>79</v>
      </c>
      <c r="C216" s="140" t="s">
        <v>698</v>
      </c>
      <c r="D216" s="157">
        <f t="shared" si="14"/>
        <v>62000</v>
      </c>
      <c r="E216" s="157">
        <f t="shared" si="14"/>
        <v>48680</v>
      </c>
      <c r="F216" s="157">
        <f t="shared" si="12"/>
        <v>13320</v>
      </c>
    </row>
    <row r="217" spans="1:6" s="142" customFormat="1" ht="30">
      <c r="A217" s="138" t="s">
        <v>709</v>
      </c>
      <c r="B217" s="139" t="s">
        <v>79</v>
      </c>
      <c r="C217" s="140" t="s">
        <v>697</v>
      </c>
      <c r="D217" s="157">
        <f>D218+D222</f>
        <v>62000</v>
      </c>
      <c r="E217" s="157">
        <f>E218+E222</f>
        <v>48680</v>
      </c>
      <c r="F217" s="157">
        <f t="shared" si="12"/>
        <v>13320</v>
      </c>
    </row>
    <row r="218" spans="1:6" s="142" customFormat="1" ht="20.25">
      <c r="A218" s="138" t="s">
        <v>369</v>
      </c>
      <c r="B218" s="139" t="s">
        <v>79</v>
      </c>
      <c r="C218" s="140" t="s">
        <v>703</v>
      </c>
      <c r="D218" s="157">
        <f>D219</f>
        <v>20320</v>
      </c>
      <c r="E218" s="157">
        <f>E219</f>
        <v>7000</v>
      </c>
      <c r="F218" s="157">
        <f t="shared" si="12"/>
        <v>13320</v>
      </c>
    </row>
    <row r="219" spans="1:6" s="142" customFormat="1" ht="20.25">
      <c r="A219" s="138" t="s">
        <v>379</v>
      </c>
      <c r="B219" s="139" t="s">
        <v>79</v>
      </c>
      <c r="C219" s="140" t="s">
        <v>704</v>
      </c>
      <c r="D219" s="157">
        <f>D220+D221</f>
        <v>20320</v>
      </c>
      <c r="E219" s="157">
        <f>E220+E221</f>
        <v>7000</v>
      </c>
      <c r="F219" s="157">
        <f t="shared" si="12"/>
        <v>13320</v>
      </c>
    </row>
    <row r="220" spans="1:6" s="142" customFormat="1" ht="20.25">
      <c r="A220" s="138" t="s">
        <v>380</v>
      </c>
      <c r="B220" s="139" t="s">
        <v>79</v>
      </c>
      <c r="C220" s="140" t="s">
        <v>705</v>
      </c>
      <c r="D220" s="157">
        <v>1320</v>
      </c>
      <c r="E220" s="157">
        <v>0</v>
      </c>
      <c r="F220" s="157">
        <f t="shared" si="12"/>
        <v>1320</v>
      </c>
    </row>
    <row r="221" spans="1:6" s="142" customFormat="1" ht="20.25">
      <c r="A221" s="138" t="s">
        <v>382</v>
      </c>
      <c r="B221" s="139" t="s">
        <v>79</v>
      </c>
      <c r="C221" s="140" t="s">
        <v>706</v>
      </c>
      <c r="D221" s="157">
        <v>19000</v>
      </c>
      <c r="E221" s="157">
        <v>7000</v>
      </c>
      <c r="F221" s="157">
        <f t="shared" si="12"/>
        <v>12000</v>
      </c>
    </row>
    <row r="222" spans="1:6" s="142" customFormat="1" ht="20.25">
      <c r="A222" s="138" t="s">
        <v>383</v>
      </c>
      <c r="B222" s="139" t="s">
        <v>79</v>
      </c>
      <c r="C222" s="140" t="s">
        <v>707</v>
      </c>
      <c r="D222" s="157">
        <f>D223</f>
        <v>41680</v>
      </c>
      <c r="E222" s="157">
        <f>E223</f>
        <v>41680</v>
      </c>
      <c r="F222" s="157">
        <f t="shared" si="12"/>
        <v>0</v>
      </c>
    </row>
    <row r="223" spans="1:6" s="142" customFormat="1" ht="20.25">
      <c r="A223" s="138" t="s">
        <v>384</v>
      </c>
      <c r="B223" s="139" t="s">
        <v>79</v>
      </c>
      <c r="C223" s="140" t="s">
        <v>708</v>
      </c>
      <c r="D223" s="157">
        <v>41680</v>
      </c>
      <c r="E223" s="157">
        <v>41680</v>
      </c>
      <c r="F223" s="157">
        <f t="shared" si="12"/>
        <v>0</v>
      </c>
    </row>
    <row r="224" spans="1:6" s="142" customFormat="1" ht="20.25">
      <c r="A224" s="138" t="s">
        <v>421</v>
      </c>
      <c r="B224" s="139" t="s">
        <v>79</v>
      </c>
      <c r="C224" s="140" t="s">
        <v>223</v>
      </c>
      <c r="D224" s="157">
        <f>D225+D266+D276+D344</f>
        <v>7741443.890000001</v>
      </c>
      <c r="E224" s="157">
        <f>E225+E266+E276+E344</f>
        <v>4968067.32</v>
      </c>
      <c r="F224" s="157">
        <f t="shared" si="12"/>
        <v>2773376.5700000003</v>
      </c>
    </row>
    <row r="225" spans="1:6" s="142" customFormat="1" ht="20.25">
      <c r="A225" s="138" t="s">
        <v>422</v>
      </c>
      <c r="B225" s="139" t="s">
        <v>79</v>
      </c>
      <c r="C225" s="140" t="s">
        <v>224</v>
      </c>
      <c r="D225" s="157">
        <f>D226+D257</f>
        <v>762874</v>
      </c>
      <c r="E225" s="157">
        <f>E226+E257</f>
        <v>289455.47</v>
      </c>
      <c r="F225" s="157">
        <f t="shared" si="12"/>
        <v>473418.53</v>
      </c>
    </row>
    <row r="226" spans="1:6" s="142" customFormat="1" ht="20.25">
      <c r="A226" s="138" t="s">
        <v>649</v>
      </c>
      <c r="B226" s="139" t="s">
        <v>79</v>
      </c>
      <c r="C226" s="140" t="s">
        <v>225</v>
      </c>
      <c r="D226" s="157">
        <f>D227+D242</f>
        <v>702874</v>
      </c>
      <c r="E226" s="157">
        <f>E227+E242</f>
        <v>289455.47</v>
      </c>
      <c r="F226" s="157">
        <f t="shared" si="12"/>
        <v>413418.53</v>
      </c>
    </row>
    <row r="227" spans="1:6" s="142" customFormat="1" ht="44.25">
      <c r="A227" s="138" t="s">
        <v>423</v>
      </c>
      <c r="B227" s="139" t="s">
        <v>79</v>
      </c>
      <c r="C227" s="140" t="s">
        <v>226</v>
      </c>
      <c r="D227" s="157">
        <f>D228+D235</f>
        <v>570716</v>
      </c>
      <c r="E227" s="157">
        <f>E228+E235</f>
        <v>189216</v>
      </c>
      <c r="F227" s="157">
        <f t="shared" si="12"/>
        <v>381500</v>
      </c>
    </row>
    <row r="228" spans="1:6" s="142" customFormat="1" ht="20.25">
      <c r="A228" s="138" t="s">
        <v>424</v>
      </c>
      <c r="B228" s="139" t="s">
        <v>79</v>
      </c>
      <c r="C228" s="140" t="s">
        <v>227</v>
      </c>
      <c r="D228" s="157">
        <f aca="true" t="shared" si="15" ref="D228:D233">D229</f>
        <v>189216</v>
      </c>
      <c r="E228" s="157">
        <f>E229</f>
        <v>189216</v>
      </c>
      <c r="F228" s="157">
        <f t="shared" si="12"/>
        <v>0</v>
      </c>
    </row>
    <row r="229" spans="1:6" s="142" customFormat="1" ht="44.25">
      <c r="A229" s="138" t="s">
        <v>574</v>
      </c>
      <c r="B229" s="139" t="s">
        <v>79</v>
      </c>
      <c r="C229" s="140" t="s">
        <v>578</v>
      </c>
      <c r="D229" s="157">
        <f t="shared" si="15"/>
        <v>189216</v>
      </c>
      <c r="E229" s="157">
        <f>E230</f>
        <v>189216</v>
      </c>
      <c r="F229" s="157">
        <f t="shared" si="12"/>
        <v>0</v>
      </c>
    </row>
    <row r="230" spans="1:6" s="142" customFormat="1" ht="20.25">
      <c r="A230" s="138" t="s">
        <v>575</v>
      </c>
      <c r="B230" s="139" t="s">
        <v>79</v>
      </c>
      <c r="C230" s="140" t="s">
        <v>579</v>
      </c>
      <c r="D230" s="157">
        <f t="shared" si="15"/>
        <v>189216</v>
      </c>
      <c r="E230" s="157">
        <f>E231</f>
        <v>189216</v>
      </c>
      <c r="F230" s="157">
        <f t="shared" si="12"/>
        <v>0</v>
      </c>
    </row>
    <row r="231" spans="1:6" s="142" customFormat="1" ht="72.75">
      <c r="A231" s="138" t="s">
        <v>633</v>
      </c>
      <c r="B231" s="139" t="s">
        <v>79</v>
      </c>
      <c r="C231" s="140" t="s">
        <v>228</v>
      </c>
      <c r="D231" s="157">
        <f t="shared" si="15"/>
        <v>189216</v>
      </c>
      <c r="E231" s="157">
        <f>E232</f>
        <v>189216</v>
      </c>
      <c r="F231" s="157">
        <f t="shared" si="12"/>
        <v>0</v>
      </c>
    </row>
    <row r="232" spans="1:6" s="142" customFormat="1" ht="20.25">
      <c r="A232" s="138" t="s">
        <v>369</v>
      </c>
      <c r="B232" s="139" t="s">
        <v>79</v>
      </c>
      <c r="C232" s="140" t="s">
        <v>229</v>
      </c>
      <c r="D232" s="157">
        <f t="shared" si="15"/>
        <v>189216</v>
      </c>
      <c r="E232" s="157">
        <f>E233</f>
        <v>189216</v>
      </c>
      <c r="F232" s="157">
        <f t="shared" si="12"/>
        <v>0</v>
      </c>
    </row>
    <row r="233" spans="1:6" s="142" customFormat="1" ht="20.25">
      <c r="A233" s="138" t="s">
        <v>419</v>
      </c>
      <c r="B233" s="139" t="s">
        <v>79</v>
      </c>
      <c r="C233" s="140" t="s">
        <v>230</v>
      </c>
      <c r="D233" s="157">
        <f t="shared" si="15"/>
        <v>189216</v>
      </c>
      <c r="E233" s="157">
        <f>E234</f>
        <v>189216</v>
      </c>
      <c r="F233" s="157">
        <f t="shared" si="12"/>
        <v>0</v>
      </c>
    </row>
    <row r="234" spans="1:6" s="142" customFormat="1" ht="30">
      <c r="A234" s="138" t="s">
        <v>420</v>
      </c>
      <c r="B234" s="139" t="s">
        <v>79</v>
      </c>
      <c r="C234" s="140" t="s">
        <v>231</v>
      </c>
      <c r="D234" s="157">
        <v>189216</v>
      </c>
      <c r="E234" s="157">
        <v>189216</v>
      </c>
      <c r="F234" s="157">
        <f t="shared" si="12"/>
        <v>0</v>
      </c>
    </row>
    <row r="235" spans="1:6" s="142" customFormat="1" ht="30">
      <c r="A235" s="138" t="s">
        <v>425</v>
      </c>
      <c r="B235" s="139" t="s">
        <v>79</v>
      </c>
      <c r="C235" s="140" t="s">
        <v>232</v>
      </c>
      <c r="D235" s="157">
        <f aca="true" t="shared" si="16" ref="D235:D240">D236</f>
        <v>381500</v>
      </c>
      <c r="E235" s="157">
        <f aca="true" t="shared" si="17" ref="E235:E240">E236</f>
        <v>0</v>
      </c>
      <c r="F235" s="157">
        <f t="shared" si="12"/>
        <v>381500</v>
      </c>
    </row>
    <row r="236" spans="1:6" s="142" customFormat="1" ht="44.25">
      <c r="A236" s="138" t="s">
        <v>574</v>
      </c>
      <c r="B236" s="139" t="s">
        <v>79</v>
      </c>
      <c r="C236" s="140" t="s">
        <v>580</v>
      </c>
      <c r="D236" s="157">
        <f t="shared" si="16"/>
        <v>381500</v>
      </c>
      <c r="E236" s="157">
        <f t="shared" si="17"/>
        <v>0</v>
      </c>
      <c r="F236" s="157">
        <f t="shared" si="12"/>
        <v>381500</v>
      </c>
    </row>
    <row r="237" spans="1:6" s="142" customFormat="1" ht="20.25">
      <c r="A237" s="138" t="s">
        <v>575</v>
      </c>
      <c r="B237" s="139" t="s">
        <v>79</v>
      </c>
      <c r="C237" s="140" t="s">
        <v>581</v>
      </c>
      <c r="D237" s="157">
        <f t="shared" si="16"/>
        <v>381500</v>
      </c>
      <c r="E237" s="157">
        <f t="shared" si="17"/>
        <v>0</v>
      </c>
      <c r="F237" s="157">
        <f t="shared" si="12"/>
        <v>381500</v>
      </c>
    </row>
    <row r="238" spans="1:6" s="142" customFormat="1" ht="72.75">
      <c r="A238" s="138" t="s">
        <v>633</v>
      </c>
      <c r="B238" s="139" t="s">
        <v>79</v>
      </c>
      <c r="C238" s="140" t="s">
        <v>233</v>
      </c>
      <c r="D238" s="157">
        <f t="shared" si="16"/>
        <v>381500</v>
      </c>
      <c r="E238" s="157">
        <f t="shared" si="17"/>
        <v>0</v>
      </c>
      <c r="F238" s="157">
        <f t="shared" si="12"/>
        <v>381500</v>
      </c>
    </row>
    <row r="239" spans="1:6" s="142" customFormat="1" ht="20.25">
      <c r="A239" s="138" t="s">
        <v>369</v>
      </c>
      <c r="B239" s="139" t="s">
        <v>79</v>
      </c>
      <c r="C239" s="140" t="s">
        <v>234</v>
      </c>
      <c r="D239" s="157">
        <f t="shared" si="16"/>
        <v>381500</v>
      </c>
      <c r="E239" s="157">
        <f t="shared" si="17"/>
        <v>0</v>
      </c>
      <c r="F239" s="157">
        <f t="shared" si="12"/>
        <v>381500</v>
      </c>
    </row>
    <row r="240" spans="1:6" s="142" customFormat="1" ht="20.25">
      <c r="A240" s="138" t="s">
        <v>419</v>
      </c>
      <c r="B240" s="139" t="s">
        <v>79</v>
      </c>
      <c r="C240" s="140" t="s">
        <v>235</v>
      </c>
      <c r="D240" s="157">
        <f t="shared" si="16"/>
        <v>381500</v>
      </c>
      <c r="E240" s="157">
        <f t="shared" si="17"/>
        <v>0</v>
      </c>
      <c r="F240" s="157">
        <f t="shared" si="12"/>
        <v>381500</v>
      </c>
    </row>
    <row r="241" spans="1:6" s="142" customFormat="1" ht="30">
      <c r="A241" s="138" t="s">
        <v>420</v>
      </c>
      <c r="B241" s="139" t="s">
        <v>79</v>
      </c>
      <c r="C241" s="140" t="s">
        <v>236</v>
      </c>
      <c r="D241" s="157">
        <v>381500</v>
      </c>
      <c r="E241" s="157">
        <v>0</v>
      </c>
      <c r="F241" s="157">
        <f t="shared" si="12"/>
        <v>381500</v>
      </c>
    </row>
    <row r="242" spans="1:6" s="142" customFormat="1" ht="20.25">
      <c r="A242" s="138" t="s">
        <v>426</v>
      </c>
      <c r="B242" s="139" t="s">
        <v>79</v>
      </c>
      <c r="C242" s="140" t="s">
        <v>237</v>
      </c>
      <c r="D242" s="161">
        <f>D243+D250</f>
        <v>132158</v>
      </c>
      <c r="E242" s="161">
        <f>E243+E250</f>
        <v>100239.47</v>
      </c>
      <c r="F242" s="157">
        <f t="shared" si="12"/>
        <v>31918.53</v>
      </c>
    </row>
    <row r="243" spans="1:6" s="142" customFormat="1" ht="30">
      <c r="A243" s="138" t="s">
        <v>427</v>
      </c>
      <c r="B243" s="139" t="s">
        <v>79</v>
      </c>
      <c r="C243" s="140" t="s">
        <v>238</v>
      </c>
      <c r="D243" s="157">
        <f aca="true" t="shared" si="18" ref="D243:D248">D244</f>
        <v>129000</v>
      </c>
      <c r="E243" s="157">
        <f aca="true" t="shared" si="19" ref="E243:E248">E244</f>
        <v>100239.47</v>
      </c>
      <c r="F243" s="157">
        <f t="shared" si="12"/>
        <v>28760.53</v>
      </c>
    </row>
    <row r="244" spans="1:6" s="142" customFormat="1" ht="44.25">
      <c r="A244" s="138" t="s">
        <v>574</v>
      </c>
      <c r="B244" s="139" t="s">
        <v>79</v>
      </c>
      <c r="C244" s="140" t="s">
        <v>582</v>
      </c>
      <c r="D244" s="157">
        <f t="shared" si="18"/>
        <v>129000</v>
      </c>
      <c r="E244" s="157">
        <f t="shared" si="19"/>
        <v>100239.47</v>
      </c>
      <c r="F244" s="157">
        <f t="shared" si="12"/>
        <v>28760.53</v>
      </c>
    </row>
    <row r="245" spans="1:6" s="142" customFormat="1" ht="20.25">
      <c r="A245" s="138" t="s">
        <v>575</v>
      </c>
      <c r="B245" s="139" t="s">
        <v>79</v>
      </c>
      <c r="C245" s="140" t="s">
        <v>583</v>
      </c>
      <c r="D245" s="157">
        <f t="shared" si="18"/>
        <v>129000</v>
      </c>
      <c r="E245" s="157">
        <f t="shared" si="19"/>
        <v>100239.47</v>
      </c>
      <c r="F245" s="157">
        <f t="shared" si="12"/>
        <v>28760.53</v>
      </c>
    </row>
    <row r="246" spans="1:6" s="142" customFormat="1" ht="72.75">
      <c r="A246" s="138" t="s">
        <v>633</v>
      </c>
      <c r="B246" s="139" t="s">
        <v>79</v>
      </c>
      <c r="C246" s="140" t="s">
        <v>239</v>
      </c>
      <c r="D246" s="157">
        <f t="shared" si="18"/>
        <v>129000</v>
      </c>
      <c r="E246" s="157">
        <f t="shared" si="19"/>
        <v>100239.47</v>
      </c>
      <c r="F246" s="157">
        <f t="shared" si="12"/>
        <v>28760.53</v>
      </c>
    </row>
    <row r="247" spans="1:6" s="142" customFormat="1" ht="20.25">
      <c r="A247" s="138" t="s">
        <v>369</v>
      </c>
      <c r="B247" s="139" t="s">
        <v>79</v>
      </c>
      <c r="C247" s="140" t="s">
        <v>240</v>
      </c>
      <c r="D247" s="157">
        <f t="shared" si="18"/>
        <v>129000</v>
      </c>
      <c r="E247" s="157">
        <f t="shared" si="19"/>
        <v>100239.47</v>
      </c>
      <c r="F247" s="157">
        <f t="shared" si="12"/>
        <v>28760.53</v>
      </c>
    </row>
    <row r="248" spans="1:6" s="142" customFormat="1" ht="20.25">
      <c r="A248" s="138" t="s">
        <v>419</v>
      </c>
      <c r="B248" s="139" t="s">
        <v>79</v>
      </c>
      <c r="C248" s="140" t="s">
        <v>241</v>
      </c>
      <c r="D248" s="157">
        <f t="shared" si="18"/>
        <v>129000</v>
      </c>
      <c r="E248" s="157">
        <f t="shared" si="19"/>
        <v>100239.47</v>
      </c>
      <c r="F248" s="157">
        <f t="shared" si="12"/>
        <v>28760.53</v>
      </c>
    </row>
    <row r="249" spans="1:6" s="142" customFormat="1" ht="30">
      <c r="A249" s="138" t="s">
        <v>420</v>
      </c>
      <c r="B249" s="139" t="s">
        <v>79</v>
      </c>
      <c r="C249" s="140" t="s">
        <v>242</v>
      </c>
      <c r="D249" s="157">
        <v>129000</v>
      </c>
      <c r="E249" s="157">
        <v>100239.47</v>
      </c>
      <c r="F249" s="157">
        <f t="shared" si="12"/>
        <v>28760.53</v>
      </c>
    </row>
    <row r="250" spans="1:6" s="142" customFormat="1" ht="72.75">
      <c r="A250" s="138" t="s">
        <v>710</v>
      </c>
      <c r="B250" s="139" t="s">
        <v>79</v>
      </c>
      <c r="C250" s="140" t="s">
        <v>716</v>
      </c>
      <c r="D250" s="157">
        <f aca="true" t="shared" si="20" ref="D250:E255">D251</f>
        <v>3158</v>
      </c>
      <c r="E250" s="157">
        <f t="shared" si="20"/>
        <v>0</v>
      </c>
      <c r="F250" s="157">
        <f t="shared" si="12"/>
        <v>3158</v>
      </c>
    </row>
    <row r="251" spans="1:6" s="142" customFormat="1" ht="44.25">
      <c r="A251" s="138" t="s">
        <v>574</v>
      </c>
      <c r="B251" s="139" t="s">
        <v>79</v>
      </c>
      <c r="C251" s="140" t="s">
        <v>715</v>
      </c>
      <c r="D251" s="157">
        <f t="shared" si="20"/>
        <v>3158</v>
      </c>
      <c r="E251" s="157">
        <f t="shared" si="20"/>
        <v>0</v>
      </c>
      <c r="F251" s="157">
        <f t="shared" si="12"/>
        <v>3158</v>
      </c>
    </row>
    <row r="252" spans="1:6" s="142" customFormat="1" ht="20.25">
      <c r="A252" s="138" t="s">
        <v>575</v>
      </c>
      <c r="B252" s="139" t="s">
        <v>79</v>
      </c>
      <c r="C252" s="140" t="s">
        <v>714</v>
      </c>
      <c r="D252" s="157">
        <f t="shared" si="20"/>
        <v>3158</v>
      </c>
      <c r="E252" s="157">
        <f t="shared" si="20"/>
        <v>0</v>
      </c>
      <c r="F252" s="157">
        <f t="shared" si="12"/>
        <v>3158</v>
      </c>
    </row>
    <row r="253" spans="1:6" s="142" customFormat="1" ht="72.75">
      <c r="A253" s="138" t="s">
        <v>633</v>
      </c>
      <c r="B253" s="139" t="s">
        <v>79</v>
      </c>
      <c r="C253" s="140" t="s">
        <v>713</v>
      </c>
      <c r="D253" s="157">
        <f t="shared" si="20"/>
        <v>3158</v>
      </c>
      <c r="E253" s="157">
        <f t="shared" si="20"/>
        <v>0</v>
      </c>
      <c r="F253" s="157">
        <f t="shared" si="12"/>
        <v>3158</v>
      </c>
    </row>
    <row r="254" spans="1:6" s="142" customFormat="1" ht="20.25">
      <c r="A254" s="138" t="s">
        <v>369</v>
      </c>
      <c r="B254" s="139"/>
      <c r="C254" s="140" t="s">
        <v>717</v>
      </c>
      <c r="D254" s="157">
        <f t="shared" si="20"/>
        <v>3158</v>
      </c>
      <c r="E254" s="157">
        <f t="shared" si="20"/>
        <v>0</v>
      </c>
      <c r="F254" s="157">
        <f t="shared" si="12"/>
        <v>3158</v>
      </c>
    </row>
    <row r="255" spans="1:6" s="142" customFormat="1" ht="20.25">
      <c r="A255" s="138" t="s">
        <v>419</v>
      </c>
      <c r="B255" s="139"/>
      <c r="C255" s="140" t="s">
        <v>712</v>
      </c>
      <c r="D255" s="157">
        <f t="shared" si="20"/>
        <v>3158</v>
      </c>
      <c r="E255" s="157">
        <f t="shared" si="20"/>
        <v>0</v>
      </c>
      <c r="F255" s="157">
        <f t="shared" si="12"/>
        <v>3158</v>
      </c>
    </row>
    <row r="256" spans="1:6" s="142" customFormat="1" ht="30">
      <c r="A256" s="138" t="s">
        <v>420</v>
      </c>
      <c r="B256" s="139"/>
      <c r="C256" s="140" t="s">
        <v>711</v>
      </c>
      <c r="D256" s="157">
        <v>3158</v>
      </c>
      <c r="E256" s="157">
        <v>0</v>
      </c>
      <c r="F256" s="157">
        <f t="shared" si="12"/>
        <v>3158</v>
      </c>
    </row>
    <row r="257" spans="1:6" s="142" customFormat="1" ht="20.25">
      <c r="A257" s="138" t="s">
        <v>415</v>
      </c>
      <c r="B257" s="139" t="s">
        <v>79</v>
      </c>
      <c r="C257" s="140" t="s">
        <v>243</v>
      </c>
      <c r="D257" s="157">
        <f>D258</f>
        <v>60000</v>
      </c>
      <c r="E257" s="157">
        <f>E258</f>
        <v>0</v>
      </c>
      <c r="F257" s="157">
        <f t="shared" si="12"/>
        <v>60000</v>
      </c>
    </row>
    <row r="258" spans="1:6" s="142" customFormat="1" ht="58.5">
      <c r="A258" s="138" t="s">
        <v>718</v>
      </c>
      <c r="B258" s="139" t="s">
        <v>79</v>
      </c>
      <c r="C258" s="140" t="s">
        <v>720</v>
      </c>
      <c r="D258" s="157">
        <f aca="true" t="shared" si="21" ref="D258:E262">D259</f>
        <v>60000</v>
      </c>
      <c r="E258" s="157">
        <f t="shared" si="21"/>
        <v>0</v>
      </c>
      <c r="F258" s="157">
        <f t="shared" si="12"/>
        <v>60000</v>
      </c>
    </row>
    <row r="259" spans="1:6" s="142" customFormat="1" ht="58.5">
      <c r="A259" s="138" t="s">
        <v>719</v>
      </c>
      <c r="B259" s="139" t="s">
        <v>79</v>
      </c>
      <c r="C259" s="140" t="s">
        <v>721</v>
      </c>
      <c r="D259" s="157">
        <f t="shared" si="21"/>
        <v>60000</v>
      </c>
      <c r="E259" s="157">
        <f t="shared" si="21"/>
        <v>0</v>
      </c>
      <c r="F259" s="157">
        <f t="shared" si="12"/>
        <v>60000</v>
      </c>
    </row>
    <row r="260" spans="1:6" s="142" customFormat="1" ht="44.25">
      <c r="A260" s="138" t="s">
        <v>574</v>
      </c>
      <c r="B260" s="139" t="s">
        <v>79</v>
      </c>
      <c r="C260" s="140" t="s">
        <v>722</v>
      </c>
      <c r="D260" s="157">
        <f t="shared" si="21"/>
        <v>60000</v>
      </c>
      <c r="E260" s="157">
        <f t="shared" si="21"/>
        <v>0</v>
      </c>
      <c r="F260" s="157">
        <f t="shared" si="12"/>
        <v>60000</v>
      </c>
    </row>
    <row r="261" spans="1:6" s="142" customFormat="1" ht="20.25">
      <c r="A261" s="138" t="s">
        <v>575</v>
      </c>
      <c r="B261" s="139" t="s">
        <v>79</v>
      </c>
      <c r="C261" s="140" t="s">
        <v>723</v>
      </c>
      <c r="D261" s="157">
        <f t="shared" si="21"/>
        <v>60000</v>
      </c>
      <c r="E261" s="157">
        <f t="shared" si="21"/>
        <v>0</v>
      </c>
      <c r="F261" s="157">
        <f t="shared" si="12"/>
        <v>60000</v>
      </c>
    </row>
    <row r="262" spans="1:6" s="142" customFormat="1" ht="72.75">
      <c r="A262" s="138" t="s">
        <v>633</v>
      </c>
      <c r="B262" s="139" t="s">
        <v>79</v>
      </c>
      <c r="C262" s="140" t="s">
        <v>724</v>
      </c>
      <c r="D262" s="157">
        <f t="shared" si="21"/>
        <v>60000</v>
      </c>
      <c r="E262" s="157">
        <f t="shared" si="21"/>
        <v>0</v>
      </c>
      <c r="F262" s="157">
        <f t="shared" si="12"/>
        <v>60000</v>
      </c>
    </row>
    <row r="263" spans="1:6" s="142" customFormat="1" ht="20.25">
      <c r="A263" s="138" t="s">
        <v>369</v>
      </c>
      <c r="B263" s="139" t="s">
        <v>79</v>
      </c>
      <c r="C263" s="140" t="s">
        <v>725</v>
      </c>
      <c r="D263" s="157">
        <f>D264</f>
        <v>60000</v>
      </c>
      <c r="E263" s="157">
        <v>0</v>
      </c>
      <c r="F263" s="157">
        <f t="shared" si="12"/>
        <v>60000</v>
      </c>
    </row>
    <row r="264" spans="1:6" s="142" customFormat="1" ht="20.25">
      <c r="A264" s="138" t="s">
        <v>419</v>
      </c>
      <c r="B264" s="139" t="s">
        <v>79</v>
      </c>
      <c r="C264" s="140" t="s">
        <v>726</v>
      </c>
      <c r="D264" s="157">
        <f>D265</f>
        <v>60000</v>
      </c>
      <c r="E264" s="157">
        <f>E265</f>
        <v>0</v>
      </c>
      <c r="F264" s="157">
        <f t="shared" si="12"/>
        <v>60000</v>
      </c>
    </row>
    <row r="265" spans="1:6" s="142" customFormat="1" ht="30">
      <c r="A265" s="138" t="s">
        <v>420</v>
      </c>
      <c r="B265" s="139" t="s">
        <v>79</v>
      </c>
      <c r="C265" s="140" t="s">
        <v>727</v>
      </c>
      <c r="D265" s="157">
        <v>60000</v>
      </c>
      <c r="E265" s="157">
        <v>0</v>
      </c>
      <c r="F265" s="157">
        <f t="shared" si="12"/>
        <v>60000</v>
      </c>
    </row>
    <row r="266" spans="1:6" s="142" customFormat="1" ht="20.25">
      <c r="A266" s="138" t="s">
        <v>428</v>
      </c>
      <c r="B266" s="139" t="s">
        <v>79</v>
      </c>
      <c r="C266" s="140" t="s">
        <v>244</v>
      </c>
      <c r="D266" s="157">
        <f aca="true" t="shared" si="22" ref="D266:D274">D267</f>
        <v>159000</v>
      </c>
      <c r="E266" s="157">
        <f aca="true" t="shared" si="23" ref="E266:E274">E267</f>
        <v>110315.73</v>
      </c>
      <c r="F266" s="157">
        <f t="shared" si="12"/>
        <v>48684.270000000004</v>
      </c>
    </row>
    <row r="267" spans="1:6" s="142" customFormat="1" ht="20.25">
      <c r="A267" s="138" t="s">
        <v>429</v>
      </c>
      <c r="B267" s="139" t="s">
        <v>79</v>
      </c>
      <c r="C267" s="140" t="s">
        <v>245</v>
      </c>
      <c r="D267" s="157">
        <f t="shared" si="22"/>
        <v>159000</v>
      </c>
      <c r="E267" s="157">
        <f t="shared" si="23"/>
        <v>110315.73</v>
      </c>
      <c r="F267" s="157">
        <f aca="true" t="shared" si="24" ref="F267:F330">D267-E267</f>
        <v>48684.270000000004</v>
      </c>
    </row>
    <row r="268" spans="1:6" s="142" customFormat="1" ht="58.5">
      <c r="A268" s="138" t="s">
        <v>632</v>
      </c>
      <c r="B268" s="139" t="s">
        <v>79</v>
      </c>
      <c r="C268" s="140" t="s">
        <v>246</v>
      </c>
      <c r="D268" s="157">
        <f t="shared" si="22"/>
        <v>159000</v>
      </c>
      <c r="E268" s="157">
        <f t="shared" si="23"/>
        <v>110315.73</v>
      </c>
      <c r="F268" s="157">
        <f t="shared" si="24"/>
        <v>48684.270000000004</v>
      </c>
    </row>
    <row r="269" spans="1:6" s="142" customFormat="1" ht="72.75">
      <c r="A269" s="138" t="s">
        <v>650</v>
      </c>
      <c r="B269" s="139" t="s">
        <v>79</v>
      </c>
      <c r="C269" s="140" t="s">
        <v>247</v>
      </c>
      <c r="D269" s="157">
        <f t="shared" si="22"/>
        <v>159000</v>
      </c>
      <c r="E269" s="157">
        <f t="shared" si="23"/>
        <v>110315.73</v>
      </c>
      <c r="F269" s="157">
        <f t="shared" si="24"/>
        <v>48684.270000000004</v>
      </c>
    </row>
    <row r="270" spans="1:6" s="142" customFormat="1" ht="44.25">
      <c r="A270" s="138" t="s">
        <v>574</v>
      </c>
      <c r="B270" s="139" t="s">
        <v>79</v>
      </c>
      <c r="C270" s="140" t="s">
        <v>584</v>
      </c>
      <c r="D270" s="157">
        <f t="shared" si="22"/>
        <v>159000</v>
      </c>
      <c r="E270" s="157">
        <f t="shared" si="23"/>
        <v>110315.73</v>
      </c>
      <c r="F270" s="157">
        <f t="shared" si="24"/>
        <v>48684.270000000004</v>
      </c>
    </row>
    <row r="271" spans="1:6" s="142" customFormat="1" ht="20.25">
      <c r="A271" s="138" t="s">
        <v>575</v>
      </c>
      <c r="B271" s="139" t="s">
        <v>79</v>
      </c>
      <c r="C271" s="140" t="s">
        <v>585</v>
      </c>
      <c r="D271" s="157">
        <f t="shared" si="22"/>
        <v>159000</v>
      </c>
      <c r="E271" s="157">
        <f t="shared" si="23"/>
        <v>110315.73</v>
      </c>
      <c r="F271" s="157">
        <f t="shared" si="24"/>
        <v>48684.270000000004</v>
      </c>
    </row>
    <row r="272" spans="1:6" s="142" customFormat="1" ht="72.75">
      <c r="A272" s="138" t="s">
        <v>633</v>
      </c>
      <c r="B272" s="139" t="s">
        <v>79</v>
      </c>
      <c r="C272" s="140" t="s">
        <v>248</v>
      </c>
      <c r="D272" s="157">
        <f t="shared" si="22"/>
        <v>159000</v>
      </c>
      <c r="E272" s="157">
        <f t="shared" si="23"/>
        <v>110315.73</v>
      </c>
      <c r="F272" s="157">
        <f t="shared" si="24"/>
        <v>48684.270000000004</v>
      </c>
    </row>
    <row r="273" spans="1:6" s="142" customFormat="1" ht="20.25">
      <c r="A273" s="138" t="s">
        <v>369</v>
      </c>
      <c r="B273" s="139" t="s">
        <v>79</v>
      </c>
      <c r="C273" s="140" t="s">
        <v>249</v>
      </c>
      <c r="D273" s="157">
        <f t="shared" si="22"/>
        <v>159000</v>
      </c>
      <c r="E273" s="157">
        <f t="shared" si="23"/>
        <v>110315.73</v>
      </c>
      <c r="F273" s="157">
        <f t="shared" si="24"/>
        <v>48684.270000000004</v>
      </c>
    </row>
    <row r="274" spans="1:6" s="142" customFormat="1" ht="20.25">
      <c r="A274" s="138" t="s">
        <v>419</v>
      </c>
      <c r="B274" s="139" t="s">
        <v>79</v>
      </c>
      <c r="C274" s="140" t="s">
        <v>250</v>
      </c>
      <c r="D274" s="157">
        <f t="shared" si="22"/>
        <v>159000</v>
      </c>
      <c r="E274" s="157">
        <f t="shared" si="23"/>
        <v>110315.73</v>
      </c>
      <c r="F274" s="157">
        <f t="shared" si="24"/>
        <v>48684.270000000004</v>
      </c>
    </row>
    <row r="275" spans="1:6" s="142" customFormat="1" ht="30">
      <c r="A275" s="138" t="s">
        <v>420</v>
      </c>
      <c r="B275" s="139" t="s">
        <v>79</v>
      </c>
      <c r="C275" s="140" t="s">
        <v>251</v>
      </c>
      <c r="D275" s="157">
        <v>159000</v>
      </c>
      <c r="E275" s="157">
        <v>110315.73</v>
      </c>
      <c r="F275" s="157">
        <f t="shared" si="24"/>
        <v>48684.270000000004</v>
      </c>
    </row>
    <row r="276" spans="1:6" s="142" customFormat="1" ht="20.25">
      <c r="A276" s="138" t="s">
        <v>430</v>
      </c>
      <c r="B276" s="139" t="s">
        <v>79</v>
      </c>
      <c r="C276" s="140" t="s">
        <v>252</v>
      </c>
      <c r="D276" s="157">
        <f>D277+D286+D329</f>
        <v>4720569.890000001</v>
      </c>
      <c r="E276" s="157">
        <f>E277+E286+E329</f>
        <v>2922083.79</v>
      </c>
      <c r="F276" s="157">
        <f t="shared" si="24"/>
        <v>1798486.1000000006</v>
      </c>
    </row>
    <row r="277" spans="1:6" s="142" customFormat="1" ht="20.25">
      <c r="A277" s="138" t="s">
        <v>415</v>
      </c>
      <c r="B277" s="139" t="s">
        <v>79</v>
      </c>
      <c r="C277" s="140" t="s">
        <v>253</v>
      </c>
      <c r="D277" s="157">
        <f aca="true" t="shared" si="25" ref="D277:D284">D278</f>
        <v>500000</v>
      </c>
      <c r="E277" s="157">
        <f aca="true" t="shared" si="26" ref="E277:E284">E278</f>
        <v>500000</v>
      </c>
      <c r="F277" s="157">
        <f t="shared" si="24"/>
        <v>0</v>
      </c>
    </row>
    <row r="278" spans="1:6" s="142" customFormat="1" ht="30">
      <c r="A278" s="138" t="s">
        <v>431</v>
      </c>
      <c r="B278" s="139" t="s">
        <v>79</v>
      </c>
      <c r="C278" s="140" t="s">
        <v>254</v>
      </c>
      <c r="D278" s="157">
        <f t="shared" si="25"/>
        <v>500000</v>
      </c>
      <c r="E278" s="157">
        <f t="shared" si="26"/>
        <v>500000</v>
      </c>
      <c r="F278" s="157">
        <f t="shared" si="24"/>
        <v>0</v>
      </c>
    </row>
    <row r="279" spans="1:6" s="142" customFormat="1" ht="58.5">
      <c r="A279" s="138" t="s">
        <v>432</v>
      </c>
      <c r="B279" s="139" t="s">
        <v>79</v>
      </c>
      <c r="C279" s="140" t="s">
        <v>760</v>
      </c>
      <c r="D279" s="157">
        <f t="shared" si="25"/>
        <v>500000</v>
      </c>
      <c r="E279" s="157">
        <f t="shared" si="26"/>
        <v>500000</v>
      </c>
      <c r="F279" s="157">
        <f t="shared" si="24"/>
        <v>0</v>
      </c>
    </row>
    <row r="280" spans="1:6" s="142" customFormat="1" ht="44.25">
      <c r="A280" s="138" t="s">
        <v>574</v>
      </c>
      <c r="B280" s="139" t="s">
        <v>79</v>
      </c>
      <c r="C280" s="140" t="s">
        <v>761</v>
      </c>
      <c r="D280" s="157">
        <f t="shared" si="25"/>
        <v>500000</v>
      </c>
      <c r="E280" s="157">
        <f t="shared" si="26"/>
        <v>500000</v>
      </c>
      <c r="F280" s="157">
        <f t="shared" si="24"/>
        <v>0</v>
      </c>
    </row>
    <row r="281" spans="1:6" s="142" customFormat="1" ht="20.25">
      <c r="A281" s="138" t="s">
        <v>575</v>
      </c>
      <c r="B281" s="139" t="s">
        <v>79</v>
      </c>
      <c r="C281" s="140" t="s">
        <v>762</v>
      </c>
      <c r="D281" s="157">
        <f t="shared" si="25"/>
        <v>500000</v>
      </c>
      <c r="E281" s="157">
        <f t="shared" si="26"/>
        <v>500000</v>
      </c>
      <c r="F281" s="157">
        <f t="shared" si="24"/>
        <v>0</v>
      </c>
    </row>
    <row r="282" spans="1:6" s="142" customFormat="1" ht="58.5">
      <c r="A282" s="138" t="s">
        <v>637</v>
      </c>
      <c r="B282" s="139" t="s">
        <v>79</v>
      </c>
      <c r="C282" s="140" t="s">
        <v>763</v>
      </c>
      <c r="D282" s="157">
        <f t="shared" si="25"/>
        <v>500000</v>
      </c>
      <c r="E282" s="157">
        <f t="shared" si="26"/>
        <v>500000</v>
      </c>
      <c r="F282" s="157">
        <f t="shared" si="24"/>
        <v>0</v>
      </c>
    </row>
    <row r="283" spans="1:6" s="142" customFormat="1" ht="20.25">
      <c r="A283" s="138" t="s">
        <v>369</v>
      </c>
      <c r="B283" s="139" t="s">
        <v>79</v>
      </c>
      <c r="C283" s="140" t="s">
        <v>764</v>
      </c>
      <c r="D283" s="157">
        <f t="shared" si="25"/>
        <v>500000</v>
      </c>
      <c r="E283" s="157">
        <f t="shared" si="26"/>
        <v>500000</v>
      </c>
      <c r="F283" s="157">
        <f t="shared" si="24"/>
        <v>0</v>
      </c>
    </row>
    <row r="284" spans="1:6" s="142" customFormat="1" ht="20.25">
      <c r="A284" s="138" t="s">
        <v>419</v>
      </c>
      <c r="B284" s="139" t="s">
        <v>79</v>
      </c>
      <c r="C284" s="140" t="s">
        <v>765</v>
      </c>
      <c r="D284" s="157">
        <f t="shared" si="25"/>
        <v>500000</v>
      </c>
      <c r="E284" s="157">
        <f t="shared" si="26"/>
        <v>500000</v>
      </c>
      <c r="F284" s="157">
        <f t="shared" si="24"/>
        <v>0</v>
      </c>
    </row>
    <row r="285" spans="1:6" s="142" customFormat="1" ht="30">
      <c r="A285" s="138" t="s">
        <v>420</v>
      </c>
      <c r="B285" s="139" t="s">
        <v>79</v>
      </c>
      <c r="C285" s="140" t="s">
        <v>766</v>
      </c>
      <c r="D285" s="157">
        <v>500000</v>
      </c>
      <c r="E285" s="157">
        <v>500000</v>
      </c>
      <c r="F285" s="157">
        <f t="shared" si="24"/>
        <v>0</v>
      </c>
    </row>
    <row r="286" spans="1:6" s="142" customFormat="1" ht="20.25">
      <c r="A286" s="138" t="s">
        <v>430</v>
      </c>
      <c r="B286" s="139" t="s">
        <v>79</v>
      </c>
      <c r="C286" s="140" t="s">
        <v>255</v>
      </c>
      <c r="D286" s="157">
        <f>D287+D294+D308+D315+D322</f>
        <v>950869.89</v>
      </c>
      <c r="E286" s="157">
        <f>E287+E294+E308+E315+E322</f>
        <v>527576.99</v>
      </c>
      <c r="F286" s="157">
        <f t="shared" si="24"/>
        <v>423292.9</v>
      </c>
    </row>
    <row r="287" spans="1:6" s="142" customFormat="1" ht="20.25">
      <c r="A287" s="138" t="s">
        <v>433</v>
      </c>
      <c r="B287" s="139" t="s">
        <v>79</v>
      </c>
      <c r="C287" s="140" t="s">
        <v>256</v>
      </c>
      <c r="D287" s="157">
        <f aca="true" t="shared" si="27" ref="D287:D292">D288</f>
        <v>134000</v>
      </c>
      <c r="E287" s="157">
        <f>E288</f>
        <v>71093.92</v>
      </c>
      <c r="F287" s="157">
        <f t="shared" si="24"/>
        <v>62906.08</v>
      </c>
    </row>
    <row r="288" spans="1:6" s="142" customFormat="1" ht="44.25">
      <c r="A288" s="138" t="s">
        <v>574</v>
      </c>
      <c r="B288" s="139" t="s">
        <v>79</v>
      </c>
      <c r="C288" s="140" t="s">
        <v>586</v>
      </c>
      <c r="D288" s="157">
        <f t="shared" si="27"/>
        <v>134000</v>
      </c>
      <c r="E288" s="157">
        <f>E289</f>
        <v>71093.92</v>
      </c>
      <c r="F288" s="157">
        <f t="shared" si="24"/>
        <v>62906.08</v>
      </c>
    </row>
    <row r="289" spans="1:6" s="142" customFormat="1" ht="20.25">
      <c r="A289" s="138" t="s">
        <v>575</v>
      </c>
      <c r="B289" s="139" t="s">
        <v>79</v>
      </c>
      <c r="C289" s="140" t="s">
        <v>587</v>
      </c>
      <c r="D289" s="157">
        <f t="shared" si="27"/>
        <v>134000</v>
      </c>
      <c r="E289" s="157">
        <f>E290</f>
        <v>71093.92</v>
      </c>
      <c r="F289" s="157">
        <f t="shared" si="24"/>
        <v>62906.08</v>
      </c>
    </row>
    <row r="290" spans="1:6" s="142" customFormat="1" ht="72.75">
      <c r="A290" s="138" t="s">
        <v>634</v>
      </c>
      <c r="B290" s="139" t="s">
        <v>79</v>
      </c>
      <c r="C290" s="140" t="s">
        <v>257</v>
      </c>
      <c r="D290" s="157">
        <f t="shared" si="27"/>
        <v>134000</v>
      </c>
      <c r="E290" s="157">
        <f>E291</f>
        <v>71093.92</v>
      </c>
      <c r="F290" s="157">
        <f t="shared" si="24"/>
        <v>62906.08</v>
      </c>
    </row>
    <row r="291" spans="1:6" s="142" customFormat="1" ht="20.25">
      <c r="A291" s="138" t="s">
        <v>369</v>
      </c>
      <c r="B291" s="139" t="s">
        <v>79</v>
      </c>
      <c r="C291" s="140" t="s">
        <v>258</v>
      </c>
      <c r="D291" s="157">
        <f t="shared" si="27"/>
        <v>134000</v>
      </c>
      <c r="E291" s="157">
        <f>E292</f>
        <v>71093.92</v>
      </c>
      <c r="F291" s="157">
        <f t="shared" si="24"/>
        <v>62906.08</v>
      </c>
    </row>
    <row r="292" spans="1:6" s="142" customFormat="1" ht="20.25">
      <c r="A292" s="138" t="s">
        <v>419</v>
      </c>
      <c r="B292" s="139" t="s">
        <v>79</v>
      </c>
      <c r="C292" s="140" t="s">
        <v>259</v>
      </c>
      <c r="D292" s="157">
        <f t="shared" si="27"/>
        <v>134000</v>
      </c>
      <c r="E292" s="157">
        <f>E293</f>
        <v>71093.92</v>
      </c>
      <c r="F292" s="157">
        <f t="shared" si="24"/>
        <v>62906.08</v>
      </c>
    </row>
    <row r="293" spans="1:6" s="142" customFormat="1" ht="30">
      <c r="A293" s="138" t="s">
        <v>420</v>
      </c>
      <c r="B293" s="139" t="s">
        <v>79</v>
      </c>
      <c r="C293" s="140" t="s">
        <v>260</v>
      </c>
      <c r="D293" s="157">
        <v>134000</v>
      </c>
      <c r="E293" s="157">
        <v>71093.92</v>
      </c>
      <c r="F293" s="157">
        <f t="shared" si="24"/>
        <v>62906.08</v>
      </c>
    </row>
    <row r="294" spans="1:8" s="142" customFormat="1" ht="58.5">
      <c r="A294" s="138" t="s">
        <v>645</v>
      </c>
      <c r="B294" s="139" t="s">
        <v>79</v>
      </c>
      <c r="C294" s="140" t="s">
        <v>261</v>
      </c>
      <c r="D294" s="157">
        <f>D295+D301</f>
        <v>396869.89</v>
      </c>
      <c r="E294" s="157">
        <f aca="true" t="shared" si="28" ref="E294:E299">E295</f>
        <v>163823.07</v>
      </c>
      <c r="F294" s="157">
        <f t="shared" si="24"/>
        <v>233046.82</v>
      </c>
      <c r="H294" s="138"/>
    </row>
    <row r="295" spans="1:6" s="142" customFormat="1" ht="44.25">
      <c r="A295" s="138" t="s">
        <v>574</v>
      </c>
      <c r="B295" s="139" t="s">
        <v>79</v>
      </c>
      <c r="C295" s="140" t="s">
        <v>589</v>
      </c>
      <c r="D295" s="157">
        <f>D296</f>
        <v>354600</v>
      </c>
      <c r="E295" s="157">
        <f t="shared" si="28"/>
        <v>163823.07</v>
      </c>
      <c r="F295" s="157">
        <f t="shared" si="24"/>
        <v>190776.93</v>
      </c>
    </row>
    <row r="296" spans="1:6" s="142" customFormat="1" ht="20.25">
      <c r="A296" s="138" t="s">
        <v>575</v>
      </c>
      <c r="B296" s="139" t="s">
        <v>79</v>
      </c>
      <c r="C296" s="140" t="s">
        <v>588</v>
      </c>
      <c r="D296" s="157">
        <f>D297</f>
        <v>354600</v>
      </c>
      <c r="E296" s="157">
        <f t="shared" si="28"/>
        <v>163823.07</v>
      </c>
      <c r="F296" s="157">
        <f t="shared" si="24"/>
        <v>190776.93</v>
      </c>
    </row>
    <row r="297" spans="1:6" s="142" customFormat="1" ht="72.75">
      <c r="A297" s="138" t="s">
        <v>635</v>
      </c>
      <c r="B297" s="139" t="s">
        <v>79</v>
      </c>
      <c r="C297" s="140" t="s">
        <v>262</v>
      </c>
      <c r="D297" s="157">
        <f>D298</f>
        <v>354600</v>
      </c>
      <c r="E297" s="157">
        <f t="shared" si="28"/>
        <v>163823.07</v>
      </c>
      <c r="F297" s="157">
        <f t="shared" si="24"/>
        <v>190776.93</v>
      </c>
    </row>
    <row r="298" spans="1:6" s="142" customFormat="1" ht="20.25">
      <c r="A298" s="138" t="s">
        <v>369</v>
      </c>
      <c r="B298" s="139" t="s">
        <v>79</v>
      </c>
      <c r="C298" s="140" t="s">
        <v>263</v>
      </c>
      <c r="D298" s="157">
        <f>D299</f>
        <v>354600</v>
      </c>
      <c r="E298" s="157">
        <f t="shared" si="28"/>
        <v>163823.07</v>
      </c>
      <c r="F298" s="157">
        <f t="shared" si="24"/>
        <v>190776.93</v>
      </c>
    </row>
    <row r="299" spans="1:6" s="142" customFormat="1" ht="20.25">
      <c r="A299" s="138" t="s">
        <v>419</v>
      </c>
      <c r="B299" s="139" t="s">
        <v>79</v>
      </c>
      <c r="C299" s="140" t="s">
        <v>264</v>
      </c>
      <c r="D299" s="157">
        <f>D300</f>
        <v>354600</v>
      </c>
      <c r="E299" s="157">
        <f t="shared" si="28"/>
        <v>163823.07</v>
      </c>
      <c r="F299" s="157">
        <f t="shared" si="24"/>
        <v>190776.93</v>
      </c>
    </row>
    <row r="300" spans="1:6" s="142" customFormat="1" ht="30">
      <c r="A300" s="138" t="s">
        <v>420</v>
      </c>
      <c r="B300" s="139" t="s">
        <v>79</v>
      </c>
      <c r="C300" s="140" t="s">
        <v>265</v>
      </c>
      <c r="D300" s="157">
        <v>354600</v>
      </c>
      <c r="E300" s="157">
        <v>163823.07</v>
      </c>
      <c r="F300" s="157">
        <f t="shared" si="24"/>
        <v>190776.93</v>
      </c>
    </row>
    <row r="301" spans="1:6" s="142" customFormat="1" ht="58.5">
      <c r="A301" s="138" t="s">
        <v>434</v>
      </c>
      <c r="B301" s="139" t="s">
        <v>79</v>
      </c>
      <c r="C301" s="140" t="s">
        <v>266</v>
      </c>
      <c r="D301" s="157">
        <f aca="true" t="shared" si="29" ref="D301:D306">D302</f>
        <v>42269.89</v>
      </c>
      <c r="E301" s="157">
        <f aca="true" t="shared" si="30" ref="E301:E306">E302</f>
        <v>0</v>
      </c>
      <c r="F301" s="157">
        <f t="shared" si="24"/>
        <v>42269.89</v>
      </c>
    </row>
    <row r="302" spans="1:6" s="142" customFormat="1" ht="44.25">
      <c r="A302" s="138" t="s">
        <v>574</v>
      </c>
      <c r="B302" s="139" t="s">
        <v>79</v>
      </c>
      <c r="C302" s="140" t="s">
        <v>590</v>
      </c>
      <c r="D302" s="157">
        <f t="shared" si="29"/>
        <v>42269.89</v>
      </c>
      <c r="E302" s="157">
        <f t="shared" si="30"/>
        <v>0</v>
      </c>
      <c r="F302" s="157">
        <f t="shared" si="24"/>
        <v>42269.89</v>
      </c>
    </row>
    <row r="303" spans="1:6" s="142" customFormat="1" ht="20.25">
      <c r="A303" s="138" t="s">
        <v>575</v>
      </c>
      <c r="B303" s="139" t="s">
        <v>79</v>
      </c>
      <c r="C303" s="140" t="s">
        <v>591</v>
      </c>
      <c r="D303" s="157">
        <f t="shared" si="29"/>
        <v>42269.89</v>
      </c>
      <c r="E303" s="157">
        <f t="shared" si="30"/>
        <v>0</v>
      </c>
      <c r="F303" s="157">
        <f t="shared" si="24"/>
        <v>42269.89</v>
      </c>
    </row>
    <row r="304" spans="1:6" s="142" customFormat="1" ht="72.75">
      <c r="A304" s="138" t="s">
        <v>633</v>
      </c>
      <c r="B304" s="139" t="s">
        <v>79</v>
      </c>
      <c r="C304" s="140" t="s">
        <v>267</v>
      </c>
      <c r="D304" s="157">
        <f t="shared" si="29"/>
        <v>42269.89</v>
      </c>
      <c r="E304" s="157">
        <f t="shared" si="30"/>
        <v>0</v>
      </c>
      <c r="F304" s="157">
        <f t="shared" si="24"/>
        <v>42269.89</v>
      </c>
    </row>
    <row r="305" spans="1:6" s="142" customFormat="1" ht="20.25">
      <c r="A305" s="138" t="s">
        <v>369</v>
      </c>
      <c r="B305" s="139" t="s">
        <v>79</v>
      </c>
      <c r="C305" s="140" t="s">
        <v>268</v>
      </c>
      <c r="D305" s="157">
        <f t="shared" si="29"/>
        <v>42269.89</v>
      </c>
      <c r="E305" s="157">
        <f t="shared" si="30"/>
        <v>0</v>
      </c>
      <c r="F305" s="157">
        <f t="shared" si="24"/>
        <v>42269.89</v>
      </c>
    </row>
    <row r="306" spans="1:6" s="142" customFormat="1" ht="20.25">
      <c r="A306" s="138" t="s">
        <v>419</v>
      </c>
      <c r="B306" s="139" t="s">
        <v>79</v>
      </c>
      <c r="C306" s="140" t="s">
        <v>269</v>
      </c>
      <c r="D306" s="157">
        <f t="shared" si="29"/>
        <v>42269.89</v>
      </c>
      <c r="E306" s="157">
        <f t="shared" si="30"/>
        <v>0</v>
      </c>
      <c r="F306" s="157">
        <f t="shared" si="24"/>
        <v>42269.89</v>
      </c>
    </row>
    <row r="307" spans="1:6" s="142" customFormat="1" ht="30">
      <c r="A307" s="138" t="s">
        <v>420</v>
      </c>
      <c r="B307" s="139" t="s">
        <v>79</v>
      </c>
      <c r="C307" s="140" t="s">
        <v>270</v>
      </c>
      <c r="D307" s="157">
        <v>42269.89</v>
      </c>
      <c r="E307" s="157">
        <v>0</v>
      </c>
      <c r="F307" s="157">
        <f t="shared" si="24"/>
        <v>42269.89</v>
      </c>
    </row>
    <row r="308" spans="1:6" s="142" customFormat="1" ht="20.25">
      <c r="A308" s="138" t="s">
        <v>435</v>
      </c>
      <c r="B308" s="139" t="s">
        <v>79</v>
      </c>
      <c r="C308" s="140" t="s">
        <v>271</v>
      </c>
      <c r="D308" s="157">
        <f aca="true" t="shared" si="31" ref="D308:D313">D309</f>
        <v>10000</v>
      </c>
      <c r="E308" s="157">
        <f aca="true" t="shared" si="32" ref="E308:E313">E309</f>
        <v>0</v>
      </c>
      <c r="F308" s="157">
        <f t="shared" si="24"/>
        <v>10000</v>
      </c>
    </row>
    <row r="309" spans="1:6" s="142" customFormat="1" ht="44.25">
      <c r="A309" s="138" t="s">
        <v>574</v>
      </c>
      <c r="B309" s="139" t="s">
        <v>79</v>
      </c>
      <c r="C309" s="140" t="s">
        <v>592</v>
      </c>
      <c r="D309" s="157">
        <f t="shared" si="31"/>
        <v>10000</v>
      </c>
      <c r="E309" s="157">
        <f t="shared" si="32"/>
        <v>0</v>
      </c>
      <c r="F309" s="157">
        <f t="shared" si="24"/>
        <v>10000</v>
      </c>
    </row>
    <row r="310" spans="1:6" s="142" customFormat="1" ht="20.25">
      <c r="A310" s="138" t="s">
        <v>575</v>
      </c>
      <c r="B310" s="139" t="s">
        <v>79</v>
      </c>
      <c r="C310" s="140" t="s">
        <v>593</v>
      </c>
      <c r="D310" s="157">
        <f t="shared" si="31"/>
        <v>10000</v>
      </c>
      <c r="E310" s="157">
        <f t="shared" si="32"/>
        <v>0</v>
      </c>
      <c r="F310" s="157">
        <f t="shared" si="24"/>
        <v>10000</v>
      </c>
    </row>
    <row r="311" spans="1:6" s="142" customFormat="1" ht="72.75">
      <c r="A311" s="138" t="s">
        <v>633</v>
      </c>
      <c r="B311" s="139" t="s">
        <v>79</v>
      </c>
      <c r="C311" s="140" t="s">
        <v>272</v>
      </c>
      <c r="D311" s="157">
        <f t="shared" si="31"/>
        <v>10000</v>
      </c>
      <c r="E311" s="157">
        <f t="shared" si="32"/>
        <v>0</v>
      </c>
      <c r="F311" s="157">
        <f t="shared" si="24"/>
        <v>10000</v>
      </c>
    </row>
    <row r="312" spans="1:6" s="142" customFormat="1" ht="20.25">
      <c r="A312" s="138" t="s">
        <v>369</v>
      </c>
      <c r="B312" s="139" t="s">
        <v>79</v>
      </c>
      <c r="C312" s="140" t="s">
        <v>273</v>
      </c>
      <c r="D312" s="157">
        <f t="shared" si="31"/>
        <v>10000</v>
      </c>
      <c r="E312" s="157">
        <f t="shared" si="32"/>
        <v>0</v>
      </c>
      <c r="F312" s="157">
        <f t="shared" si="24"/>
        <v>10000</v>
      </c>
    </row>
    <row r="313" spans="1:6" s="142" customFormat="1" ht="20.25">
      <c r="A313" s="138" t="s">
        <v>419</v>
      </c>
      <c r="B313" s="139" t="s">
        <v>79</v>
      </c>
      <c r="C313" s="140" t="s">
        <v>274</v>
      </c>
      <c r="D313" s="157">
        <f t="shared" si="31"/>
        <v>10000</v>
      </c>
      <c r="E313" s="157">
        <f t="shared" si="32"/>
        <v>0</v>
      </c>
      <c r="F313" s="157">
        <f t="shared" si="24"/>
        <v>10000</v>
      </c>
    </row>
    <row r="314" spans="1:6" s="142" customFormat="1" ht="30">
      <c r="A314" s="138" t="s">
        <v>420</v>
      </c>
      <c r="B314" s="139" t="s">
        <v>79</v>
      </c>
      <c r="C314" s="140" t="s">
        <v>275</v>
      </c>
      <c r="D314" s="157">
        <v>10000</v>
      </c>
      <c r="E314" s="157">
        <v>0</v>
      </c>
      <c r="F314" s="157">
        <f t="shared" si="24"/>
        <v>10000</v>
      </c>
    </row>
    <row r="315" spans="1:6" s="142" customFormat="1" ht="30">
      <c r="A315" s="138" t="s">
        <v>436</v>
      </c>
      <c r="B315" s="139" t="s">
        <v>79</v>
      </c>
      <c r="C315" s="140" t="s">
        <v>276</v>
      </c>
      <c r="D315" s="157">
        <f aca="true" t="shared" si="33" ref="D315:D320">D316</f>
        <v>250000</v>
      </c>
      <c r="E315" s="157">
        <f aca="true" t="shared" si="34" ref="E315:E320">E316</f>
        <v>132660</v>
      </c>
      <c r="F315" s="157">
        <f t="shared" si="24"/>
        <v>117340</v>
      </c>
    </row>
    <row r="316" spans="1:6" s="142" customFormat="1" ht="44.25">
      <c r="A316" s="138" t="s">
        <v>574</v>
      </c>
      <c r="B316" s="139" t="s">
        <v>79</v>
      </c>
      <c r="C316" s="140" t="s">
        <v>594</v>
      </c>
      <c r="D316" s="157">
        <f t="shared" si="33"/>
        <v>250000</v>
      </c>
      <c r="E316" s="157">
        <f t="shared" si="34"/>
        <v>132660</v>
      </c>
      <c r="F316" s="157">
        <f t="shared" si="24"/>
        <v>117340</v>
      </c>
    </row>
    <row r="317" spans="1:6" s="142" customFormat="1" ht="20.25">
      <c r="A317" s="138" t="s">
        <v>575</v>
      </c>
      <c r="B317" s="139" t="s">
        <v>79</v>
      </c>
      <c r="C317" s="140" t="s">
        <v>595</v>
      </c>
      <c r="D317" s="157">
        <f t="shared" si="33"/>
        <v>250000</v>
      </c>
      <c r="E317" s="157">
        <f t="shared" si="34"/>
        <v>132660</v>
      </c>
      <c r="F317" s="157">
        <f t="shared" si="24"/>
        <v>117340</v>
      </c>
    </row>
    <row r="318" spans="1:6" s="142" customFormat="1" ht="72.75">
      <c r="A318" s="138" t="s">
        <v>633</v>
      </c>
      <c r="B318" s="139" t="s">
        <v>79</v>
      </c>
      <c r="C318" s="140" t="s">
        <v>277</v>
      </c>
      <c r="D318" s="157">
        <f t="shared" si="33"/>
        <v>250000</v>
      </c>
      <c r="E318" s="157">
        <f t="shared" si="34"/>
        <v>132660</v>
      </c>
      <c r="F318" s="157">
        <f t="shared" si="24"/>
        <v>117340</v>
      </c>
    </row>
    <row r="319" spans="1:6" s="142" customFormat="1" ht="20.25">
      <c r="A319" s="138" t="s">
        <v>369</v>
      </c>
      <c r="B319" s="139" t="s">
        <v>79</v>
      </c>
      <c r="C319" s="140" t="s">
        <v>278</v>
      </c>
      <c r="D319" s="157">
        <f t="shared" si="33"/>
        <v>250000</v>
      </c>
      <c r="E319" s="157">
        <f t="shared" si="34"/>
        <v>132660</v>
      </c>
      <c r="F319" s="157">
        <f t="shared" si="24"/>
        <v>117340</v>
      </c>
    </row>
    <row r="320" spans="1:6" s="142" customFormat="1" ht="20.25">
      <c r="A320" s="138" t="s">
        <v>419</v>
      </c>
      <c r="B320" s="139" t="s">
        <v>79</v>
      </c>
      <c r="C320" s="140" t="s">
        <v>279</v>
      </c>
      <c r="D320" s="157">
        <f t="shared" si="33"/>
        <v>250000</v>
      </c>
      <c r="E320" s="157">
        <f t="shared" si="34"/>
        <v>132660</v>
      </c>
      <c r="F320" s="157">
        <f t="shared" si="24"/>
        <v>117340</v>
      </c>
    </row>
    <row r="321" spans="1:6" s="142" customFormat="1" ht="30">
      <c r="A321" s="138" t="s">
        <v>420</v>
      </c>
      <c r="B321" s="139" t="s">
        <v>79</v>
      </c>
      <c r="C321" s="140" t="s">
        <v>280</v>
      </c>
      <c r="D321" s="157">
        <v>250000</v>
      </c>
      <c r="E321" s="157">
        <v>132660</v>
      </c>
      <c r="F321" s="157">
        <f t="shared" si="24"/>
        <v>117340</v>
      </c>
    </row>
    <row r="322" spans="1:6" s="142" customFormat="1" ht="58.5">
      <c r="A322" s="138" t="s">
        <v>728</v>
      </c>
      <c r="B322" s="139" t="s">
        <v>79</v>
      </c>
      <c r="C322" s="140" t="s">
        <v>729</v>
      </c>
      <c r="D322" s="157">
        <f aca="true" t="shared" si="35" ref="D322:E327">D323</f>
        <v>160000</v>
      </c>
      <c r="E322" s="157">
        <f t="shared" si="35"/>
        <v>160000</v>
      </c>
      <c r="F322" s="157">
        <f t="shared" si="24"/>
        <v>0</v>
      </c>
    </row>
    <row r="323" spans="1:6" s="142" customFormat="1" ht="44.25">
      <c r="A323" s="138" t="s">
        <v>574</v>
      </c>
      <c r="B323" s="139"/>
      <c r="C323" s="140" t="s">
        <v>730</v>
      </c>
      <c r="D323" s="157">
        <f t="shared" si="35"/>
        <v>160000</v>
      </c>
      <c r="E323" s="157">
        <f t="shared" si="35"/>
        <v>160000</v>
      </c>
      <c r="F323" s="157">
        <f t="shared" si="24"/>
        <v>0</v>
      </c>
    </row>
    <row r="324" spans="1:6" s="142" customFormat="1" ht="20.25">
      <c r="A324" s="138" t="s">
        <v>575</v>
      </c>
      <c r="B324" s="139"/>
      <c r="C324" s="140" t="s">
        <v>731</v>
      </c>
      <c r="D324" s="157">
        <f t="shared" si="35"/>
        <v>160000</v>
      </c>
      <c r="E324" s="157">
        <f t="shared" si="35"/>
        <v>160000</v>
      </c>
      <c r="F324" s="157">
        <f t="shared" si="24"/>
        <v>0</v>
      </c>
    </row>
    <row r="325" spans="1:6" s="142" customFormat="1" ht="72.75">
      <c r="A325" s="138" t="s">
        <v>633</v>
      </c>
      <c r="B325" s="139"/>
      <c r="C325" s="140" t="s">
        <v>732</v>
      </c>
      <c r="D325" s="157">
        <f t="shared" si="35"/>
        <v>160000</v>
      </c>
      <c r="E325" s="157">
        <f t="shared" si="35"/>
        <v>160000</v>
      </c>
      <c r="F325" s="157">
        <f t="shared" si="24"/>
        <v>0</v>
      </c>
    </row>
    <row r="326" spans="1:6" s="142" customFormat="1" ht="20.25">
      <c r="A326" s="138" t="s">
        <v>369</v>
      </c>
      <c r="B326" s="139"/>
      <c r="C326" s="140" t="s">
        <v>733</v>
      </c>
      <c r="D326" s="157">
        <f t="shared" si="35"/>
        <v>160000</v>
      </c>
      <c r="E326" s="157">
        <f t="shared" si="35"/>
        <v>160000</v>
      </c>
      <c r="F326" s="157">
        <f t="shared" si="24"/>
        <v>0</v>
      </c>
    </row>
    <row r="327" spans="1:6" s="142" customFormat="1" ht="20.25">
      <c r="A327" s="138" t="s">
        <v>419</v>
      </c>
      <c r="B327" s="139"/>
      <c r="C327" s="140" t="s">
        <v>734</v>
      </c>
      <c r="D327" s="157">
        <f t="shared" si="35"/>
        <v>160000</v>
      </c>
      <c r="E327" s="157">
        <f t="shared" si="35"/>
        <v>160000</v>
      </c>
      <c r="F327" s="157">
        <f t="shared" si="24"/>
        <v>0</v>
      </c>
    </row>
    <row r="328" spans="1:6" s="142" customFormat="1" ht="30">
      <c r="A328" s="138" t="s">
        <v>420</v>
      </c>
      <c r="B328" s="139"/>
      <c r="C328" s="140" t="s">
        <v>735</v>
      </c>
      <c r="D328" s="157">
        <v>160000</v>
      </c>
      <c r="E328" s="157">
        <v>160000</v>
      </c>
      <c r="F328" s="157">
        <f t="shared" si="24"/>
        <v>0</v>
      </c>
    </row>
    <row r="329" spans="1:6" s="142" customFormat="1" ht="20.25">
      <c r="A329" s="138" t="s">
        <v>401</v>
      </c>
      <c r="B329" s="139" t="s">
        <v>79</v>
      </c>
      <c r="C329" s="140" t="s">
        <v>281</v>
      </c>
      <c r="D329" s="157">
        <f>D330+D337</f>
        <v>3269700</v>
      </c>
      <c r="E329" s="157">
        <f>E330+E337</f>
        <v>1894506.8</v>
      </c>
      <c r="F329" s="157">
        <f t="shared" si="24"/>
        <v>1375193.2</v>
      </c>
    </row>
    <row r="330" spans="1:6" s="142" customFormat="1" ht="87">
      <c r="A330" s="138" t="s">
        <v>437</v>
      </c>
      <c r="B330" s="139" t="s">
        <v>79</v>
      </c>
      <c r="C330" s="140" t="s">
        <v>282</v>
      </c>
      <c r="D330" s="157">
        <f aca="true" t="shared" si="36" ref="D330:D335">D331</f>
        <v>3069700</v>
      </c>
      <c r="E330" s="157">
        <f aca="true" t="shared" si="37" ref="E330:E335">E331</f>
        <v>1754506.8</v>
      </c>
      <c r="F330" s="157">
        <f t="shared" si="24"/>
        <v>1315193.2</v>
      </c>
    </row>
    <row r="331" spans="1:6" s="142" customFormat="1" ht="44.25">
      <c r="A331" s="138" t="s">
        <v>574</v>
      </c>
      <c r="B331" s="139" t="s">
        <v>79</v>
      </c>
      <c r="C331" s="140" t="s">
        <v>596</v>
      </c>
      <c r="D331" s="157">
        <f t="shared" si="36"/>
        <v>3069700</v>
      </c>
      <c r="E331" s="157">
        <f t="shared" si="37"/>
        <v>1754506.8</v>
      </c>
      <c r="F331" s="157">
        <f aca="true" t="shared" si="38" ref="F331:F394">D331-E331</f>
        <v>1315193.2</v>
      </c>
    </row>
    <row r="332" spans="1:6" s="142" customFormat="1" ht="20.25">
      <c r="A332" s="138" t="s">
        <v>575</v>
      </c>
      <c r="B332" s="139" t="s">
        <v>79</v>
      </c>
      <c r="C332" s="140" t="s">
        <v>597</v>
      </c>
      <c r="D332" s="157">
        <f t="shared" si="36"/>
        <v>3069700</v>
      </c>
      <c r="E332" s="157">
        <f t="shared" si="37"/>
        <v>1754506.8</v>
      </c>
      <c r="F332" s="157">
        <f t="shared" si="38"/>
        <v>1315193.2</v>
      </c>
    </row>
    <row r="333" spans="1:6" s="142" customFormat="1" ht="72.75">
      <c r="A333" s="138" t="s">
        <v>633</v>
      </c>
      <c r="B333" s="139" t="s">
        <v>79</v>
      </c>
      <c r="C333" s="140" t="s">
        <v>283</v>
      </c>
      <c r="D333" s="157">
        <f t="shared" si="36"/>
        <v>3069700</v>
      </c>
      <c r="E333" s="157">
        <f t="shared" si="37"/>
        <v>1754506.8</v>
      </c>
      <c r="F333" s="157">
        <f t="shared" si="38"/>
        <v>1315193.2</v>
      </c>
    </row>
    <row r="334" spans="1:6" s="142" customFormat="1" ht="20.25">
      <c r="A334" s="138" t="s">
        <v>369</v>
      </c>
      <c r="B334" s="139" t="s">
        <v>79</v>
      </c>
      <c r="C334" s="140" t="s">
        <v>284</v>
      </c>
      <c r="D334" s="157">
        <f t="shared" si="36"/>
        <v>3069700</v>
      </c>
      <c r="E334" s="157">
        <f t="shared" si="37"/>
        <v>1754506.8</v>
      </c>
      <c r="F334" s="157">
        <f t="shared" si="38"/>
        <v>1315193.2</v>
      </c>
    </row>
    <row r="335" spans="1:6" s="142" customFormat="1" ht="20.25">
      <c r="A335" s="138" t="s">
        <v>419</v>
      </c>
      <c r="B335" s="139" t="s">
        <v>79</v>
      </c>
      <c r="C335" s="140" t="s">
        <v>285</v>
      </c>
      <c r="D335" s="157">
        <f t="shared" si="36"/>
        <v>3069700</v>
      </c>
      <c r="E335" s="157">
        <f t="shared" si="37"/>
        <v>1754506.8</v>
      </c>
      <c r="F335" s="157">
        <f t="shared" si="38"/>
        <v>1315193.2</v>
      </c>
    </row>
    <row r="336" spans="1:6" s="142" customFormat="1" ht="30">
      <c r="A336" s="138" t="s">
        <v>420</v>
      </c>
      <c r="B336" s="139" t="s">
        <v>79</v>
      </c>
      <c r="C336" s="140" t="s">
        <v>286</v>
      </c>
      <c r="D336" s="157">
        <v>3069700</v>
      </c>
      <c r="E336" s="157">
        <v>1754506.8</v>
      </c>
      <c r="F336" s="157">
        <f t="shared" si="38"/>
        <v>1315193.2</v>
      </c>
    </row>
    <row r="337" spans="1:6" s="142" customFormat="1" ht="44.25">
      <c r="A337" s="138" t="s">
        <v>438</v>
      </c>
      <c r="B337" s="139" t="s">
        <v>79</v>
      </c>
      <c r="C337" s="140" t="s">
        <v>287</v>
      </c>
      <c r="D337" s="157">
        <f aca="true" t="shared" si="39" ref="D337:D342">D338</f>
        <v>200000</v>
      </c>
      <c r="E337" s="157">
        <f aca="true" t="shared" si="40" ref="E337:E342">E338</f>
        <v>140000</v>
      </c>
      <c r="F337" s="157">
        <f t="shared" si="38"/>
        <v>60000</v>
      </c>
    </row>
    <row r="338" spans="1:6" s="142" customFormat="1" ht="44.25">
      <c r="A338" s="138" t="s">
        <v>574</v>
      </c>
      <c r="B338" s="139" t="s">
        <v>79</v>
      </c>
      <c r="C338" s="140" t="s">
        <v>598</v>
      </c>
      <c r="D338" s="157">
        <f t="shared" si="39"/>
        <v>200000</v>
      </c>
      <c r="E338" s="157">
        <f t="shared" si="40"/>
        <v>140000</v>
      </c>
      <c r="F338" s="157">
        <f t="shared" si="38"/>
        <v>60000</v>
      </c>
    </row>
    <row r="339" spans="1:6" s="142" customFormat="1" ht="20.25">
      <c r="A339" s="138" t="s">
        <v>575</v>
      </c>
      <c r="B339" s="139" t="s">
        <v>79</v>
      </c>
      <c r="C339" s="140" t="s">
        <v>599</v>
      </c>
      <c r="D339" s="157">
        <f t="shared" si="39"/>
        <v>200000</v>
      </c>
      <c r="E339" s="157">
        <f t="shared" si="40"/>
        <v>140000</v>
      </c>
      <c r="F339" s="157">
        <f t="shared" si="38"/>
        <v>60000</v>
      </c>
    </row>
    <row r="340" spans="1:6" s="142" customFormat="1" ht="72.75">
      <c r="A340" s="138" t="s">
        <v>636</v>
      </c>
      <c r="B340" s="139" t="s">
        <v>79</v>
      </c>
      <c r="C340" s="140" t="s">
        <v>288</v>
      </c>
      <c r="D340" s="157">
        <f t="shared" si="39"/>
        <v>200000</v>
      </c>
      <c r="E340" s="157">
        <f t="shared" si="40"/>
        <v>140000</v>
      </c>
      <c r="F340" s="157">
        <f t="shared" si="38"/>
        <v>60000</v>
      </c>
    </row>
    <row r="341" spans="1:6" s="142" customFormat="1" ht="20.25">
      <c r="A341" s="138" t="s">
        <v>369</v>
      </c>
      <c r="B341" s="139" t="s">
        <v>79</v>
      </c>
      <c r="C341" s="140" t="s">
        <v>289</v>
      </c>
      <c r="D341" s="157">
        <f t="shared" si="39"/>
        <v>200000</v>
      </c>
      <c r="E341" s="157">
        <f t="shared" si="40"/>
        <v>140000</v>
      </c>
      <c r="F341" s="157">
        <f t="shared" si="38"/>
        <v>60000</v>
      </c>
    </row>
    <row r="342" spans="1:6" s="142" customFormat="1" ht="20.25">
      <c r="A342" s="138" t="s">
        <v>419</v>
      </c>
      <c r="B342" s="139" t="s">
        <v>79</v>
      </c>
      <c r="C342" s="140" t="s">
        <v>290</v>
      </c>
      <c r="D342" s="157">
        <f t="shared" si="39"/>
        <v>200000</v>
      </c>
      <c r="E342" s="157">
        <f t="shared" si="40"/>
        <v>140000</v>
      </c>
      <c r="F342" s="157">
        <f t="shared" si="38"/>
        <v>60000</v>
      </c>
    </row>
    <row r="343" spans="1:6" s="142" customFormat="1" ht="30">
      <c r="A343" s="138" t="s">
        <v>420</v>
      </c>
      <c r="B343" s="139" t="s">
        <v>79</v>
      </c>
      <c r="C343" s="140" t="s">
        <v>291</v>
      </c>
      <c r="D343" s="157">
        <v>200000</v>
      </c>
      <c r="E343" s="157">
        <v>140000</v>
      </c>
      <c r="F343" s="157">
        <f t="shared" si="38"/>
        <v>60000</v>
      </c>
    </row>
    <row r="344" spans="1:6" s="142" customFormat="1" ht="30">
      <c r="A344" s="138" t="s">
        <v>439</v>
      </c>
      <c r="B344" s="139" t="s">
        <v>79</v>
      </c>
      <c r="C344" s="140" t="s">
        <v>292</v>
      </c>
      <c r="D344" s="157">
        <f aca="true" t="shared" si="41" ref="D344:D352">D345</f>
        <v>2099000</v>
      </c>
      <c r="E344" s="157">
        <f aca="true" t="shared" si="42" ref="E344:E352">E345</f>
        <v>1646212.33</v>
      </c>
      <c r="F344" s="157">
        <f t="shared" si="38"/>
        <v>452787.6699999999</v>
      </c>
    </row>
    <row r="345" spans="1:6" s="142" customFormat="1" ht="58.5">
      <c r="A345" s="138" t="s">
        <v>365</v>
      </c>
      <c r="B345" s="139" t="s">
        <v>79</v>
      </c>
      <c r="C345" s="140" t="s">
        <v>293</v>
      </c>
      <c r="D345" s="157">
        <f t="shared" si="41"/>
        <v>2099000</v>
      </c>
      <c r="E345" s="157">
        <f t="shared" si="42"/>
        <v>1646212.33</v>
      </c>
      <c r="F345" s="157">
        <f t="shared" si="38"/>
        <v>452787.6699999999</v>
      </c>
    </row>
    <row r="346" spans="1:6" s="142" customFormat="1" ht="30">
      <c r="A346" s="138" t="s">
        <v>440</v>
      </c>
      <c r="B346" s="139" t="s">
        <v>79</v>
      </c>
      <c r="C346" s="140" t="s">
        <v>294</v>
      </c>
      <c r="D346" s="157">
        <f t="shared" si="41"/>
        <v>2099000</v>
      </c>
      <c r="E346" s="157">
        <f t="shared" si="42"/>
        <v>1646212.33</v>
      </c>
      <c r="F346" s="157">
        <f t="shared" si="38"/>
        <v>452787.6699999999</v>
      </c>
    </row>
    <row r="347" spans="1:6" s="142" customFormat="1" ht="20.25">
      <c r="A347" s="138" t="s">
        <v>638</v>
      </c>
      <c r="B347" s="139" t="s">
        <v>79</v>
      </c>
      <c r="C347" s="140" t="s">
        <v>295</v>
      </c>
      <c r="D347" s="157">
        <f t="shared" si="41"/>
        <v>2099000</v>
      </c>
      <c r="E347" s="157">
        <f t="shared" si="42"/>
        <v>1646212.33</v>
      </c>
      <c r="F347" s="157">
        <f t="shared" si="38"/>
        <v>452787.6699999999</v>
      </c>
    </row>
    <row r="348" spans="1:6" s="142" customFormat="1" ht="44.25">
      <c r="A348" s="138" t="s">
        <v>574</v>
      </c>
      <c r="B348" s="139" t="s">
        <v>79</v>
      </c>
      <c r="C348" s="140" t="s">
        <v>600</v>
      </c>
      <c r="D348" s="157">
        <f t="shared" si="41"/>
        <v>2099000</v>
      </c>
      <c r="E348" s="157">
        <f t="shared" si="42"/>
        <v>1646212.33</v>
      </c>
      <c r="F348" s="157">
        <f t="shared" si="38"/>
        <v>452787.6699999999</v>
      </c>
    </row>
    <row r="349" spans="1:6" s="142" customFormat="1" ht="20.25">
      <c r="A349" s="138" t="s">
        <v>575</v>
      </c>
      <c r="B349" s="139" t="s">
        <v>79</v>
      </c>
      <c r="C349" s="140" t="s">
        <v>601</v>
      </c>
      <c r="D349" s="157">
        <f t="shared" si="41"/>
        <v>2099000</v>
      </c>
      <c r="E349" s="157">
        <f t="shared" si="42"/>
        <v>1646212.33</v>
      </c>
      <c r="F349" s="157">
        <f t="shared" si="38"/>
        <v>452787.6699999999</v>
      </c>
    </row>
    <row r="350" spans="1:6" s="142" customFormat="1" ht="72.75">
      <c r="A350" s="138" t="s">
        <v>639</v>
      </c>
      <c r="B350" s="139" t="s">
        <v>79</v>
      </c>
      <c r="C350" s="140" t="s">
        <v>296</v>
      </c>
      <c r="D350" s="157">
        <f t="shared" si="41"/>
        <v>2099000</v>
      </c>
      <c r="E350" s="157">
        <f t="shared" si="42"/>
        <v>1646212.33</v>
      </c>
      <c r="F350" s="157">
        <f t="shared" si="38"/>
        <v>452787.6699999999</v>
      </c>
    </row>
    <row r="351" spans="1:6" s="142" customFormat="1" ht="20.25">
      <c r="A351" s="138" t="s">
        <v>369</v>
      </c>
      <c r="B351" s="139" t="s">
        <v>79</v>
      </c>
      <c r="C351" s="140" t="s">
        <v>297</v>
      </c>
      <c r="D351" s="157">
        <f t="shared" si="41"/>
        <v>2099000</v>
      </c>
      <c r="E351" s="157">
        <f t="shared" si="42"/>
        <v>1646212.33</v>
      </c>
      <c r="F351" s="157">
        <f t="shared" si="38"/>
        <v>452787.6699999999</v>
      </c>
    </row>
    <row r="352" spans="1:6" s="142" customFormat="1" ht="20.25">
      <c r="A352" s="138" t="s">
        <v>419</v>
      </c>
      <c r="B352" s="139" t="s">
        <v>79</v>
      </c>
      <c r="C352" s="140" t="s">
        <v>298</v>
      </c>
      <c r="D352" s="157">
        <f t="shared" si="41"/>
        <v>2099000</v>
      </c>
      <c r="E352" s="157">
        <f t="shared" si="42"/>
        <v>1646212.33</v>
      </c>
      <c r="F352" s="157">
        <f t="shared" si="38"/>
        <v>452787.6699999999</v>
      </c>
    </row>
    <row r="353" spans="1:6" s="142" customFormat="1" ht="30">
      <c r="A353" s="138" t="s">
        <v>420</v>
      </c>
      <c r="B353" s="139" t="s">
        <v>79</v>
      </c>
      <c r="C353" s="140" t="s">
        <v>299</v>
      </c>
      <c r="D353" s="157">
        <v>2099000</v>
      </c>
      <c r="E353" s="157">
        <v>1646212.33</v>
      </c>
      <c r="F353" s="157">
        <f t="shared" si="38"/>
        <v>452787.6699999999</v>
      </c>
    </row>
    <row r="354" spans="1:6" s="142" customFormat="1" ht="20.25">
      <c r="A354" s="138" t="s">
        <v>441</v>
      </c>
      <c r="B354" s="139" t="s">
        <v>79</v>
      </c>
      <c r="C354" s="140" t="s">
        <v>300</v>
      </c>
      <c r="D354" s="157">
        <f>D355</f>
        <v>4832033</v>
      </c>
      <c r="E354" s="157">
        <f>E355</f>
        <v>3529702.2600000007</v>
      </c>
      <c r="F354" s="157">
        <f t="shared" si="38"/>
        <v>1302330.7399999993</v>
      </c>
    </row>
    <row r="355" spans="1:6" s="142" customFormat="1" ht="20.25">
      <c r="A355" s="138" t="s">
        <v>442</v>
      </c>
      <c r="B355" s="139" t="s">
        <v>79</v>
      </c>
      <c r="C355" s="140" t="s">
        <v>301</v>
      </c>
      <c r="D355" s="157">
        <f>D356+D372+D380+D389</f>
        <v>4832033</v>
      </c>
      <c r="E355" s="157">
        <f>E356+E372+E380+E389</f>
        <v>3529702.2600000007</v>
      </c>
      <c r="F355" s="157">
        <f t="shared" si="38"/>
        <v>1302330.7399999993</v>
      </c>
    </row>
    <row r="356" spans="1:6" s="142" customFormat="1" ht="30">
      <c r="A356" s="138" t="s">
        <v>443</v>
      </c>
      <c r="B356" s="139" t="s">
        <v>79</v>
      </c>
      <c r="C356" s="140" t="s">
        <v>302</v>
      </c>
      <c r="D356" s="157">
        <f>D357+D364</f>
        <v>3522633</v>
      </c>
      <c r="E356" s="157">
        <f>E357+E364</f>
        <v>2539802.64</v>
      </c>
      <c r="F356" s="157">
        <f t="shared" si="38"/>
        <v>982830.3599999999</v>
      </c>
    </row>
    <row r="357" spans="1:6" s="142" customFormat="1" ht="44.25">
      <c r="A357" s="138" t="s">
        <v>736</v>
      </c>
      <c r="B357" s="139" t="s">
        <v>79</v>
      </c>
      <c r="C357" s="140" t="s">
        <v>303</v>
      </c>
      <c r="D357" s="157">
        <f aca="true" t="shared" si="43" ref="D357:D362">D358</f>
        <v>5833</v>
      </c>
      <c r="E357" s="157">
        <f aca="true" t="shared" si="44" ref="E357:E362">E358</f>
        <v>5833</v>
      </c>
      <c r="F357" s="157">
        <f t="shared" si="38"/>
        <v>0</v>
      </c>
    </row>
    <row r="358" spans="1:6" s="142" customFormat="1" ht="44.25">
      <c r="A358" s="138" t="s">
        <v>574</v>
      </c>
      <c r="B358" s="139" t="s">
        <v>79</v>
      </c>
      <c r="C358" s="140" t="s">
        <v>602</v>
      </c>
      <c r="D358" s="157">
        <f t="shared" si="43"/>
        <v>5833</v>
      </c>
      <c r="E358" s="157">
        <f t="shared" si="44"/>
        <v>5833</v>
      </c>
      <c r="F358" s="157">
        <f t="shared" si="38"/>
        <v>0</v>
      </c>
    </row>
    <row r="359" spans="1:6" s="142" customFormat="1" ht="20.25">
      <c r="A359" s="138" t="s">
        <v>575</v>
      </c>
      <c r="B359" s="139" t="s">
        <v>79</v>
      </c>
      <c r="C359" s="140" t="s">
        <v>603</v>
      </c>
      <c r="D359" s="157">
        <f t="shared" si="43"/>
        <v>5833</v>
      </c>
      <c r="E359" s="157">
        <f t="shared" si="44"/>
        <v>5833</v>
      </c>
      <c r="F359" s="157">
        <f t="shared" si="38"/>
        <v>0</v>
      </c>
    </row>
    <row r="360" spans="1:6" s="142" customFormat="1" ht="20.25">
      <c r="A360" s="138" t="s">
        <v>771</v>
      </c>
      <c r="B360" s="139" t="s">
        <v>79</v>
      </c>
      <c r="C360" s="140" t="s">
        <v>770</v>
      </c>
      <c r="D360" s="157">
        <f t="shared" si="43"/>
        <v>5833</v>
      </c>
      <c r="E360" s="157">
        <f t="shared" si="44"/>
        <v>5833</v>
      </c>
      <c r="F360" s="157">
        <f t="shared" si="38"/>
        <v>0</v>
      </c>
    </row>
    <row r="361" spans="1:6" s="142" customFormat="1" ht="20.25">
      <c r="A361" s="138" t="s">
        <v>369</v>
      </c>
      <c r="B361" s="139" t="s">
        <v>79</v>
      </c>
      <c r="C361" s="140" t="s">
        <v>769</v>
      </c>
      <c r="D361" s="157">
        <f t="shared" si="43"/>
        <v>5833</v>
      </c>
      <c r="E361" s="157">
        <f t="shared" si="44"/>
        <v>5833</v>
      </c>
      <c r="F361" s="157">
        <f t="shared" si="38"/>
        <v>0</v>
      </c>
    </row>
    <row r="362" spans="1:6" s="142" customFormat="1" ht="20.25">
      <c r="A362" s="138" t="s">
        <v>419</v>
      </c>
      <c r="B362" s="139" t="s">
        <v>79</v>
      </c>
      <c r="C362" s="140" t="s">
        <v>768</v>
      </c>
      <c r="D362" s="157">
        <f t="shared" si="43"/>
        <v>5833</v>
      </c>
      <c r="E362" s="157">
        <f t="shared" si="44"/>
        <v>5833</v>
      </c>
      <c r="F362" s="157">
        <f t="shared" si="38"/>
        <v>0</v>
      </c>
    </row>
    <row r="363" spans="1:6" s="142" customFormat="1" ht="30">
      <c r="A363" s="138" t="s">
        <v>420</v>
      </c>
      <c r="B363" s="139" t="s">
        <v>79</v>
      </c>
      <c r="C363" s="140" t="s">
        <v>767</v>
      </c>
      <c r="D363" s="157">
        <v>5833</v>
      </c>
      <c r="E363" s="157">
        <v>5833</v>
      </c>
      <c r="F363" s="157">
        <f t="shared" si="38"/>
        <v>0</v>
      </c>
    </row>
    <row r="364" spans="1:6" s="142" customFormat="1" ht="30">
      <c r="A364" s="138" t="s">
        <v>440</v>
      </c>
      <c r="B364" s="139" t="s">
        <v>79</v>
      </c>
      <c r="C364" s="140" t="s">
        <v>304</v>
      </c>
      <c r="D364" s="157">
        <f aca="true" t="shared" si="45" ref="D364:D370">D365</f>
        <v>3516800</v>
      </c>
      <c r="E364" s="157">
        <f aca="true" t="shared" si="46" ref="E364:E370">E365</f>
        <v>2533969.64</v>
      </c>
      <c r="F364" s="157">
        <f t="shared" si="38"/>
        <v>982830.3599999999</v>
      </c>
    </row>
    <row r="365" spans="1:6" s="142" customFormat="1" ht="30">
      <c r="A365" s="138" t="s">
        <v>640</v>
      </c>
      <c r="B365" s="139" t="s">
        <v>79</v>
      </c>
      <c r="C365" s="140" t="s">
        <v>305</v>
      </c>
      <c r="D365" s="157">
        <f t="shared" si="45"/>
        <v>3516800</v>
      </c>
      <c r="E365" s="157">
        <f t="shared" si="46"/>
        <v>2533969.64</v>
      </c>
      <c r="F365" s="157">
        <f t="shared" si="38"/>
        <v>982830.3599999999</v>
      </c>
    </row>
    <row r="366" spans="1:6" s="142" customFormat="1" ht="44.25">
      <c r="A366" s="138" t="s">
        <v>574</v>
      </c>
      <c r="B366" s="139" t="s">
        <v>79</v>
      </c>
      <c r="C366" s="140" t="s">
        <v>604</v>
      </c>
      <c r="D366" s="157">
        <f t="shared" si="45"/>
        <v>3516800</v>
      </c>
      <c r="E366" s="157">
        <f t="shared" si="46"/>
        <v>2533969.64</v>
      </c>
      <c r="F366" s="157">
        <f t="shared" si="38"/>
        <v>982830.3599999999</v>
      </c>
    </row>
    <row r="367" spans="1:6" s="142" customFormat="1" ht="20.25">
      <c r="A367" s="138" t="s">
        <v>575</v>
      </c>
      <c r="B367" s="139" t="s">
        <v>79</v>
      </c>
      <c r="C367" s="140" t="s">
        <v>605</v>
      </c>
      <c r="D367" s="157">
        <f t="shared" si="45"/>
        <v>3516800</v>
      </c>
      <c r="E367" s="157">
        <f t="shared" si="46"/>
        <v>2533969.64</v>
      </c>
      <c r="F367" s="157">
        <f t="shared" si="38"/>
        <v>982830.3599999999</v>
      </c>
    </row>
    <row r="368" spans="1:6" s="142" customFormat="1" ht="58.5">
      <c r="A368" s="138" t="s">
        <v>418</v>
      </c>
      <c r="B368" s="139" t="s">
        <v>79</v>
      </c>
      <c r="C368" s="140" t="s">
        <v>306</v>
      </c>
      <c r="D368" s="157">
        <f t="shared" si="45"/>
        <v>3516800</v>
      </c>
      <c r="E368" s="157">
        <f t="shared" si="46"/>
        <v>2533969.64</v>
      </c>
      <c r="F368" s="157">
        <f t="shared" si="38"/>
        <v>982830.3599999999</v>
      </c>
    </row>
    <row r="369" spans="1:6" s="142" customFormat="1" ht="20.25">
      <c r="A369" s="138" t="s">
        <v>369</v>
      </c>
      <c r="B369" s="139" t="s">
        <v>79</v>
      </c>
      <c r="C369" s="140" t="s">
        <v>307</v>
      </c>
      <c r="D369" s="157">
        <f t="shared" si="45"/>
        <v>3516800</v>
      </c>
      <c r="E369" s="157">
        <f t="shared" si="46"/>
        <v>2533969.64</v>
      </c>
      <c r="F369" s="157">
        <f t="shared" si="38"/>
        <v>982830.3599999999</v>
      </c>
    </row>
    <row r="370" spans="1:6" s="142" customFormat="1" ht="20.25">
      <c r="A370" s="138" t="s">
        <v>419</v>
      </c>
      <c r="B370" s="139" t="s">
        <v>79</v>
      </c>
      <c r="C370" s="140" t="s">
        <v>308</v>
      </c>
      <c r="D370" s="157">
        <f t="shared" si="45"/>
        <v>3516800</v>
      </c>
      <c r="E370" s="157">
        <f t="shared" si="46"/>
        <v>2533969.64</v>
      </c>
      <c r="F370" s="157">
        <f t="shared" si="38"/>
        <v>982830.3599999999</v>
      </c>
    </row>
    <row r="371" spans="1:6" s="142" customFormat="1" ht="30">
      <c r="A371" s="138" t="s">
        <v>420</v>
      </c>
      <c r="B371" s="139" t="s">
        <v>79</v>
      </c>
      <c r="C371" s="140" t="s">
        <v>309</v>
      </c>
      <c r="D371" s="157">
        <v>3516800</v>
      </c>
      <c r="E371" s="157">
        <v>2533969.64</v>
      </c>
      <c r="F371" s="157">
        <f t="shared" si="38"/>
        <v>982830.3599999999</v>
      </c>
    </row>
    <row r="372" spans="1:6" s="142" customFormat="1" ht="30">
      <c r="A372" s="138" t="s">
        <v>409</v>
      </c>
      <c r="B372" s="139" t="s">
        <v>79</v>
      </c>
      <c r="C372" s="140" t="s">
        <v>310</v>
      </c>
      <c r="D372" s="157">
        <f aca="true" t="shared" si="47" ref="D372:D378">D373</f>
        <v>170500</v>
      </c>
      <c r="E372" s="157">
        <f aca="true" t="shared" si="48" ref="E372:E378">E373</f>
        <v>135701.01</v>
      </c>
      <c r="F372" s="157">
        <f t="shared" si="38"/>
        <v>34798.98999999999</v>
      </c>
    </row>
    <row r="373" spans="1:6" s="142" customFormat="1" ht="87">
      <c r="A373" s="138" t="s">
        <v>737</v>
      </c>
      <c r="B373" s="139" t="s">
        <v>79</v>
      </c>
      <c r="C373" s="140" t="s">
        <v>311</v>
      </c>
      <c r="D373" s="157">
        <f t="shared" si="47"/>
        <v>170500</v>
      </c>
      <c r="E373" s="157">
        <f t="shared" si="48"/>
        <v>135701.01</v>
      </c>
      <c r="F373" s="157">
        <f t="shared" si="38"/>
        <v>34798.98999999999</v>
      </c>
    </row>
    <row r="374" spans="1:6" s="142" customFormat="1" ht="44.25">
      <c r="A374" s="138" t="s">
        <v>574</v>
      </c>
      <c r="B374" s="139" t="s">
        <v>79</v>
      </c>
      <c r="C374" s="140" t="s">
        <v>606</v>
      </c>
      <c r="D374" s="157">
        <f t="shared" si="47"/>
        <v>170500</v>
      </c>
      <c r="E374" s="157">
        <f t="shared" si="48"/>
        <v>135701.01</v>
      </c>
      <c r="F374" s="157">
        <f t="shared" si="38"/>
        <v>34798.98999999999</v>
      </c>
    </row>
    <row r="375" spans="1:6" s="142" customFormat="1" ht="20.25">
      <c r="A375" s="138" t="s">
        <v>575</v>
      </c>
      <c r="B375" s="139" t="s">
        <v>79</v>
      </c>
      <c r="C375" s="140" t="s">
        <v>607</v>
      </c>
      <c r="D375" s="157">
        <f t="shared" si="47"/>
        <v>170500</v>
      </c>
      <c r="E375" s="157">
        <f t="shared" si="48"/>
        <v>135701.01</v>
      </c>
      <c r="F375" s="157">
        <f t="shared" si="38"/>
        <v>34798.98999999999</v>
      </c>
    </row>
    <row r="376" spans="1:6" s="142" customFormat="1" ht="72.75">
      <c r="A376" s="138" t="s">
        <v>633</v>
      </c>
      <c r="B376" s="139" t="s">
        <v>79</v>
      </c>
      <c r="C376" s="140" t="s">
        <v>312</v>
      </c>
      <c r="D376" s="157">
        <f t="shared" si="47"/>
        <v>170500</v>
      </c>
      <c r="E376" s="157">
        <f t="shared" si="48"/>
        <v>135701.01</v>
      </c>
      <c r="F376" s="157">
        <f t="shared" si="38"/>
        <v>34798.98999999999</v>
      </c>
    </row>
    <row r="377" spans="1:6" s="142" customFormat="1" ht="20.25">
      <c r="A377" s="138" t="s">
        <v>369</v>
      </c>
      <c r="B377" s="139" t="s">
        <v>79</v>
      </c>
      <c r="C377" s="140" t="s">
        <v>313</v>
      </c>
      <c r="D377" s="157">
        <f t="shared" si="47"/>
        <v>170500</v>
      </c>
      <c r="E377" s="157">
        <f t="shared" si="48"/>
        <v>135701.01</v>
      </c>
      <c r="F377" s="157">
        <f t="shared" si="38"/>
        <v>34798.98999999999</v>
      </c>
    </row>
    <row r="378" spans="1:6" s="142" customFormat="1" ht="20.25">
      <c r="A378" s="138" t="s">
        <v>419</v>
      </c>
      <c r="B378" s="139" t="s">
        <v>79</v>
      </c>
      <c r="C378" s="140" t="s">
        <v>314</v>
      </c>
      <c r="D378" s="157">
        <f t="shared" si="47"/>
        <v>170500</v>
      </c>
      <c r="E378" s="157">
        <f t="shared" si="48"/>
        <v>135701.01</v>
      </c>
      <c r="F378" s="157">
        <f t="shared" si="38"/>
        <v>34798.98999999999</v>
      </c>
    </row>
    <row r="379" spans="1:6" s="142" customFormat="1" ht="30">
      <c r="A379" s="138" t="s">
        <v>420</v>
      </c>
      <c r="B379" s="139" t="s">
        <v>79</v>
      </c>
      <c r="C379" s="140" t="s">
        <v>315</v>
      </c>
      <c r="D379" s="157">
        <v>170500</v>
      </c>
      <c r="E379" s="157">
        <v>135701.01</v>
      </c>
      <c r="F379" s="157">
        <f t="shared" si="38"/>
        <v>34798.98999999999</v>
      </c>
    </row>
    <row r="380" spans="1:6" s="142" customFormat="1" ht="20.25">
      <c r="A380" s="138" t="s">
        <v>444</v>
      </c>
      <c r="B380" s="139" t="s">
        <v>79</v>
      </c>
      <c r="C380" s="140" t="s">
        <v>316</v>
      </c>
      <c r="D380" s="157">
        <f aca="true" t="shared" si="49" ref="D380:D387">D381</f>
        <v>296900</v>
      </c>
      <c r="E380" s="157">
        <f aca="true" t="shared" si="50" ref="E380:E387">E381</f>
        <v>192068.18</v>
      </c>
      <c r="F380" s="157">
        <f t="shared" si="38"/>
        <v>104831.82</v>
      </c>
    </row>
    <row r="381" spans="1:6" s="142" customFormat="1" ht="30">
      <c r="A381" s="138" t="s">
        <v>641</v>
      </c>
      <c r="B381" s="139" t="s">
        <v>79</v>
      </c>
      <c r="C381" s="140" t="s">
        <v>317</v>
      </c>
      <c r="D381" s="157">
        <f t="shared" si="49"/>
        <v>296900</v>
      </c>
      <c r="E381" s="157">
        <f t="shared" si="50"/>
        <v>192068.18</v>
      </c>
      <c r="F381" s="157">
        <f t="shared" si="38"/>
        <v>104831.82</v>
      </c>
    </row>
    <row r="382" spans="1:6" s="142" customFormat="1" ht="44.25">
      <c r="A382" s="138" t="s">
        <v>445</v>
      </c>
      <c r="B382" s="139" t="s">
        <v>79</v>
      </c>
      <c r="C382" s="140" t="s">
        <v>318</v>
      </c>
      <c r="D382" s="157">
        <f t="shared" si="49"/>
        <v>296900</v>
      </c>
      <c r="E382" s="157">
        <f t="shared" si="50"/>
        <v>192068.18</v>
      </c>
      <c r="F382" s="157">
        <f t="shared" si="38"/>
        <v>104831.82</v>
      </c>
    </row>
    <row r="383" spans="1:6" s="142" customFormat="1" ht="44.25">
      <c r="A383" s="138" t="s">
        <v>574</v>
      </c>
      <c r="B383" s="139" t="s">
        <v>79</v>
      </c>
      <c r="C383" s="140" t="s">
        <v>608</v>
      </c>
      <c r="D383" s="157">
        <f t="shared" si="49"/>
        <v>296900</v>
      </c>
      <c r="E383" s="157">
        <f t="shared" si="50"/>
        <v>192068.18</v>
      </c>
      <c r="F383" s="157">
        <f t="shared" si="38"/>
        <v>104831.82</v>
      </c>
    </row>
    <row r="384" spans="1:6" s="142" customFormat="1" ht="20.25">
      <c r="A384" s="138" t="s">
        <v>575</v>
      </c>
      <c r="B384" s="139" t="s">
        <v>79</v>
      </c>
      <c r="C384" s="140" t="s">
        <v>609</v>
      </c>
      <c r="D384" s="157">
        <f t="shared" si="49"/>
        <v>296900</v>
      </c>
      <c r="E384" s="157">
        <f t="shared" si="50"/>
        <v>192068.18</v>
      </c>
      <c r="F384" s="157">
        <f t="shared" si="38"/>
        <v>104831.82</v>
      </c>
    </row>
    <row r="385" spans="1:6" s="142" customFormat="1" ht="72.75">
      <c r="A385" s="138" t="s">
        <v>633</v>
      </c>
      <c r="B385" s="139" t="s">
        <v>79</v>
      </c>
      <c r="C385" s="140" t="s">
        <v>319</v>
      </c>
      <c r="D385" s="157">
        <f t="shared" si="49"/>
        <v>296900</v>
      </c>
      <c r="E385" s="157">
        <f t="shared" si="50"/>
        <v>192068.18</v>
      </c>
      <c r="F385" s="157">
        <f t="shared" si="38"/>
        <v>104831.82</v>
      </c>
    </row>
    <row r="386" spans="1:6" s="142" customFormat="1" ht="20.25">
      <c r="A386" s="138" t="s">
        <v>369</v>
      </c>
      <c r="B386" s="139" t="s">
        <v>79</v>
      </c>
      <c r="C386" s="140" t="s">
        <v>320</v>
      </c>
      <c r="D386" s="157">
        <f t="shared" si="49"/>
        <v>296900</v>
      </c>
      <c r="E386" s="157">
        <f t="shared" si="50"/>
        <v>192068.18</v>
      </c>
      <c r="F386" s="157">
        <f t="shared" si="38"/>
        <v>104831.82</v>
      </c>
    </row>
    <row r="387" spans="1:6" s="142" customFormat="1" ht="20.25">
      <c r="A387" s="138" t="s">
        <v>419</v>
      </c>
      <c r="B387" s="139" t="s">
        <v>79</v>
      </c>
      <c r="C387" s="140" t="s">
        <v>321</v>
      </c>
      <c r="D387" s="157">
        <f t="shared" si="49"/>
        <v>296900</v>
      </c>
      <c r="E387" s="157">
        <f t="shared" si="50"/>
        <v>192068.18</v>
      </c>
      <c r="F387" s="157">
        <f t="shared" si="38"/>
        <v>104831.82</v>
      </c>
    </row>
    <row r="388" spans="1:6" s="142" customFormat="1" ht="30">
      <c r="A388" s="138" t="s">
        <v>420</v>
      </c>
      <c r="B388" s="139" t="s">
        <v>79</v>
      </c>
      <c r="C388" s="140" t="s">
        <v>322</v>
      </c>
      <c r="D388" s="157">
        <v>296900</v>
      </c>
      <c r="E388" s="157">
        <v>192068.18</v>
      </c>
      <c r="F388" s="157">
        <f t="shared" si="38"/>
        <v>104831.82</v>
      </c>
    </row>
    <row r="389" spans="1:6" s="142" customFormat="1" ht="20.25">
      <c r="A389" s="138" t="s">
        <v>401</v>
      </c>
      <c r="B389" s="139" t="s">
        <v>79</v>
      </c>
      <c r="C389" s="140" t="s">
        <v>323</v>
      </c>
      <c r="D389" s="157">
        <f>D390+D399</f>
        <v>842000</v>
      </c>
      <c r="E389" s="157">
        <f>E390+E399</f>
        <v>662130.43</v>
      </c>
      <c r="F389" s="157">
        <f t="shared" si="38"/>
        <v>179869.56999999995</v>
      </c>
    </row>
    <row r="390" spans="1:6" s="142" customFormat="1" ht="20.25">
      <c r="A390" s="138" t="s">
        <v>446</v>
      </c>
      <c r="B390" s="139" t="s">
        <v>79</v>
      </c>
      <c r="C390" s="140" t="s">
        <v>324</v>
      </c>
      <c r="D390" s="157">
        <f aca="true" t="shared" si="51" ref="D390:D395">D391</f>
        <v>289000</v>
      </c>
      <c r="E390" s="157">
        <f aca="true" t="shared" si="52" ref="E390:E395">E391</f>
        <v>207541.92</v>
      </c>
      <c r="F390" s="157">
        <f t="shared" si="38"/>
        <v>81458.07999999999</v>
      </c>
    </row>
    <row r="391" spans="1:6" s="142" customFormat="1" ht="44.25">
      <c r="A391" s="138" t="s">
        <v>574</v>
      </c>
      <c r="B391" s="139" t="s">
        <v>79</v>
      </c>
      <c r="C391" s="140" t="s">
        <v>610</v>
      </c>
      <c r="D391" s="157">
        <f t="shared" si="51"/>
        <v>289000</v>
      </c>
      <c r="E391" s="157">
        <f t="shared" si="52"/>
        <v>207541.92</v>
      </c>
      <c r="F391" s="157">
        <f t="shared" si="38"/>
        <v>81458.07999999999</v>
      </c>
    </row>
    <row r="392" spans="1:6" s="142" customFormat="1" ht="20.25">
      <c r="A392" s="138" t="s">
        <v>575</v>
      </c>
      <c r="B392" s="139" t="s">
        <v>79</v>
      </c>
      <c r="C392" s="140" t="s">
        <v>611</v>
      </c>
      <c r="D392" s="157">
        <f t="shared" si="51"/>
        <v>289000</v>
      </c>
      <c r="E392" s="157">
        <f t="shared" si="52"/>
        <v>207541.92</v>
      </c>
      <c r="F392" s="157">
        <f t="shared" si="38"/>
        <v>81458.07999999999</v>
      </c>
    </row>
    <row r="393" spans="1:6" s="142" customFormat="1" ht="72.75">
      <c r="A393" s="138" t="s">
        <v>633</v>
      </c>
      <c r="B393" s="139" t="s">
        <v>79</v>
      </c>
      <c r="C393" s="140" t="s">
        <v>325</v>
      </c>
      <c r="D393" s="157">
        <f t="shared" si="51"/>
        <v>289000</v>
      </c>
      <c r="E393" s="157">
        <f t="shared" si="52"/>
        <v>207541.92</v>
      </c>
      <c r="F393" s="157">
        <f t="shared" si="38"/>
        <v>81458.07999999999</v>
      </c>
    </row>
    <row r="394" spans="1:6" s="142" customFormat="1" ht="20.25">
      <c r="A394" s="138" t="s">
        <v>369</v>
      </c>
      <c r="B394" s="139" t="s">
        <v>79</v>
      </c>
      <c r="C394" s="140" t="s">
        <v>326</v>
      </c>
      <c r="D394" s="157">
        <f t="shared" si="51"/>
        <v>289000</v>
      </c>
      <c r="E394" s="157">
        <f t="shared" si="52"/>
        <v>207541.92</v>
      </c>
      <c r="F394" s="157">
        <f t="shared" si="38"/>
        <v>81458.07999999999</v>
      </c>
    </row>
    <row r="395" spans="1:6" s="142" customFormat="1" ht="20.25">
      <c r="A395" s="138" t="s">
        <v>419</v>
      </c>
      <c r="B395" s="139" t="s">
        <v>79</v>
      </c>
      <c r="C395" s="140" t="s">
        <v>327</v>
      </c>
      <c r="D395" s="157">
        <f t="shared" si="51"/>
        <v>289000</v>
      </c>
      <c r="E395" s="157">
        <f t="shared" si="52"/>
        <v>207541.92</v>
      </c>
      <c r="F395" s="157">
        <f aca="true" t="shared" si="53" ref="F395:F440">D395-E395</f>
        <v>81458.07999999999</v>
      </c>
    </row>
    <row r="396" spans="1:6" s="142" customFormat="1" ht="30">
      <c r="A396" s="138" t="s">
        <v>420</v>
      </c>
      <c r="B396" s="139" t="s">
        <v>79</v>
      </c>
      <c r="C396" s="140" t="s">
        <v>328</v>
      </c>
      <c r="D396" s="157">
        <v>289000</v>
      </c>
      <c r="E396" s="157">
        <v>207541.92</v>
      </c>
      <c r="F396" s="157">
        <f t="shared" si="53"/>
        <v>81458.07999999999</v>
      </c>
    </row>
    <row r="397" spans="1:8" s="142" customFormat="1" ht="30">
      <c r="A397" s="138" t="s">
        <v>647</v>
      </c>
      <c r="B397" s="139" t="s">
        <v>79</v>
      </c>
      <c r="C397" s="140" t="s">
        <v>329</v>
      </c>
      <c r="D397" s="157">
        <f aca="true" t="shared" si="54" ref="D397:D402">D398</f>
        <v>553000</v>
      </c>
      <c r="E397" s="157">
        <f aca="true" t="shared" si="55" ref="E397:E402">E398</f>
        <v>454588.51</v>
      </c>
      <c r="F397" s="157">
        <f t="shared" si="53"/>
        <v>98411.48999999999</v>
      </c>
      <c r="H397" s="138"/>
    </row>
    <row r="398" spans="1:6" s="142" customFormat="1" ht="44.25">
      <c r="A398" s="138" t="s">
        <v>574</v>
      </c>
      <c r="B398" s="139" t="s">
        <v>79</v>
      </c>
      <c r="C398" s="140" t="s">
        <v>612</v>
      </c>
      <c r="D398" s="157">
        <f t="shared" si="54"/>
        <v>553000</v>
      </c>
      <c r="E398" s="157">
        <f t="shared" si="55"/>
        <v>454588.51</v>
      </c>
      <c r="F398" s="157">
        <f t="shared" si="53"/>
        <v>98411.48999999999</v>
      </c>
    </row>
    <row r="399" spans="1:6" s="142" customFormat="1" ht="20.25">
      <c r="A399" s="138" t="s">
        <v>575</v>
      </c>
      <c r="B399" s="139" t="s">
        <v>79</v>
      </c>
      <c r="C399" s="140" t="s">
        <v>613</v>
      </c>
      <c r="D399" s="157">
        <f t="shared" si="54"/>
        <v>553000</v>
      </c>
      <c r="E399" s="157">
        <f t="shared" si="55"/>
        <v>454588.51</v>
      </c>
      <c r="F399" s="157">
        <f t="shared" si="53"/>
        <v>98411.48999999999</v>
      </c>
    </row>
    <row r="400" spans="1:6" s="142" customFormat="1" ht="72.75">
      <c r="A400" s="138" t="s">
        <v>634</v>
      </c>
      <c r="B400" s="139" t="s">
        <v>79</v>
      </c>
      <c r="C400" s="140" t="s">
        <v>330</v>
      </c>
      <c r="D400" s="157">
        <f t="shared" si="54"/>
        <v>553000</v>
      </c>
      <c r="E400" s="157">
        <f t="shared" si="55"/>
        <v>454588.51</v>
      </c>
      <c r="F400" s="157">
        <f t="shared" si="53"/>
        <v>98411.48999999999</v>
      </c>
    </row>
    <row r="401" spans="1:6" s="142" customFormat="1" ht="20.25">
      <c r="A401" s="138" t="s">
        <v>369</v>
      </c>
      <c r="B401" s="139" t="s">
        <v>79</v>
      </c>
      <c r="C401" s="140" t="s">
        <v>331</v>
      </c>
      <c r="D401" s="157">
        <f t="shared" si="54"/>
        <v>553000</v>
      </c>
      <c r="E401" s="157">
        <f t="shared" si="55"/>
        <v>454588.51</v>
      </c>
      <c r="F401" s="157">
        <f t="shared" si="53"/>
        <v>98411.48999999999</v>
      </c>
    </row>
    <row r="402" spans="1:6" s="142" customFormat="1" ht="20.25">
      <c r="A402" s="138" t="s">
        <v>419</v>
      </c>
      <c r="B402" s="139" t="s">
        <v>79</v>
      </c>
      <c r="C402" s="140" t="s">
        <v>332</v>
      </c>
      <c r="D402" s="157">
        <f t="shared" si="54"/>
        <v>553000</v>
      </c>
      <c r="E402" s="157">
        <f t="shared" si="55"/>
        <v>454588.51</v>
      </c>
      <c r="F402" s="157">
        <f t="shared" si="53"/>
        <v>98411.48999999999</v>
      </c>
    </row>
    <row r="403" spans="1:6" s="142" customFormat="1" ht="30">
      <c r="A403" s="138" t="s">
        <v>420</v>
      </c>
      <c r="B403" s="139" t="s">
        <v>79</v>
      </c>
      <c r="C403" s="140" t="s">
        <v>333</v>
      </c>
      <c r="D403" s="157">
        <v>553000</v>
      </c>
      <c r="E403" s="157">
        <v>454588.51</v>
      </c>
      <c r="F403" s="157">
        <f t="shared" si="53"/>
        <v>98411.48999999999</v>
      </c>
    </row>
    <row r="404" spans="1:6" s="142" customFormat="1" ht="20.25">
      <c r="A404" s="138" t="s">
        <v>447</v>
      </c>
      <c r="B404" s="139" t="s">
        <v>79</v>
      </c>
      <c r="C404" s="140" t="s">
        <v>334</v>
      </c>
      <c r="D404" s="157">
        <f aca="true" t="shared" si="56" ref="D404:D412">D405</f>
        <v>90000</v>
      </c>
      <c r="E404" s="157">
        <f aca="true" t="shared" si="57" ref="E404:E412">E405</f>
        <v>48149.3</v>
      </c>
      <c r="F404" s="157">
        <f t="shared" si="53"/>
        <v>41850.7</v>
      </c>
    </row>
    <row r="405" spans="1:6" s="142" customFormat="1" ht="20.25">
      <c r="A405" s="138" t="s">
        <v>448</v>
      </c>
      <c r="B405" s="139" t="s">
        <v>79</v>
      </c>
      <c r="C405" s="140" t="s">
        <v>335</v>
      </c>
      <c r="D405" s="157">
        <f t="shared" si="56"/>
        <v>90000</v>
      </c>
      <c r="E405" s="157">
        <f t="shared" si="57"/>
        <v>48149.3</v>
      </c>
      <c r="F405" s="157">
        <f t="shared" si="53"/>
        <v>41850.7</v>
      </c>
    </row>
    <row r="406" spans="1:6" s="142" customFormat="1" ht="30">
      <c r="A406" s="138" t="s">
        <v>449</v>
      </c>
      <c r="B406" s="139" t="s">
        <v>79</v>
      </c>
      <c r="C406" s="140" t="s">
        <v>336</v>
      </c>
      <c r="D406" s="157">
        <f t="shared" si="56"/>
        <v>90000</v>
      </c>
      <c r="E406" s="157">
        <f t="shared" si="57"/>
        <v>48149.3</v>
      </c>
      <c r="F406" s="157">
        <f t="shared" si="53"/>
        <v>41850.7</v>
      </c>
    </row>
    <row r="407" spans="1:6" s="142" customFormat="1" ht="44.25">
      <c r="A407" s="138" t="s">
        <v>642</v>
      </c>
      <c r="B407" s="139" t="s">
        <v>79</v>
      </c>
      <c r="C407" s="140" t="s">
        <v>337</v>
      </c>
      <c r="D407" s="157">
        <f t="shared" si="56"/>
        <v>90000</v>
      </c>
      <c r="E407" s="157">
        <f t="shared" si="57"/>
        <v>48149.3</v>
      </c>
      <c r="F407" s="157">
        <f t="shared" si="53"/>
        <v>41850.7</v>
      </c>
    </row>
    <row r="408" spans="1:6" s="142" customFormat="1" ht="30">
      <c r="A408" s="138" t="s">
        <v>614</v>
      </c>
      <c r="B408" s="139" t="s">
        <v>79</v>
      </c>
      <c r="C408" s="140" t="s">
        <v>616</v>
      </c>
      <c r="D408" s="157">
        <f t="shared" si="56"/>
        <v>90000</v>
      </c>
      <c r="E408" s="157">
        <f t="shared" si="57"/>
        <v>48149.3</v>
      </c>
      <c r="F408" s="157">
        <f t="shared" si="53"/>
        <v>41850.7</v>
      </c>
    </row>
    <row r="409" spans="1:6" s="142" customFormat="1" ht="30">
      <c r="A409" s="138" t="s">
        <v>615</v>
      </c>
      <c r="B409" s="139" t="s">
        <v>79</v>
      </c>
      <c r="C409" s="140" t="s">
        <v>617</v>
      </c>
      <c r="D409" s="157">
        <f t="shared" si="56"/>
        <v>90000</v>
      </c>
      <c r="E409" s="157">
        <f t="shared" si="57"/>
        <v>48149.3</v>
      </c>
      <c r="F409" s="157">
        <f t="shared" si="53"/>
        <v>41850.7</v>
      </c>
    </row>
    <row r="410" spans="1:6" s="142" customFormat="1" ht="44.25">
      <c r="A410" s="138" t="s">
        <v>450</v>
      </c>
      <c r="B410" s="139" t="s">
        <v>79</v>
      </c>
      <c r="C410" s="140" t="s">
        <v>338</v>
      </c>
      <c r="D410" s="157">
        <f t="shared" si="56"/>
        <v>90000</v>
      </c>
      <c r="E410" s="157">
        <f t="shared" si="57"/>
        <v>48149.3</v>
      </c>
      <c r="F410" s="157">
        <f t="shared" si="53"/>
        <v>41850.7</v>
      </c>
    </row>
    <row r="411" spans="1:6" s="142" customFormat="1" ht="20.25">
      <c r="A411" s="138" t="s">
        <v>369</v>
      </c>
      <c r="B411" s="139" t="s">
        <v>79</v>
      </c>
      <c r="C411" s="140" t="s">
        <v>339</v>
      </c>
      <c r="D411" s="157">
        <f t="shared" si="56"/>
        <v>90000</v>
      </c>
      <c r="E411" s="157">
        <f t="shared" si="57"/>
        <v>48149.3</v>
      </c>
      <c r="F411" s="157">
        <f t="shared" si="53"/>
        <v>41850.7</v>
      </c>
    </row>
    <row r="412" spans="1:6" s="142" customFormat="1" ht="20.25">
      <c r="A412" s="138" t="s">
        <v>451</v>
      </c>
      <c r="B412" s="139" t="s">
        <v>79</v>
      </c>
      <c r="C412" s="140" t="s">
        <v>340</v>
      </c>
      <c r="D412" s="157">
        <f t="shared" si="56"/>
        <v>90000</v>
      </c>
      <c r="E412" s="157">
        <f t="shared" si="57"/>
        <v>48149.3</v>
      </c>
      <c r="F412" s="157">
        <f t="shared" si="53"/>
        <v>41850.7</v>
      </c>
    </row>
    <row r="413" spans="1:6" s="142" customFormat="1" ht="30">
      <c r="A413" s="138" t="s">
        <v>452</v>
      </c>
      <c r="B413" s="139" t="s">
        <v>79</v>
      </c>
      <c r="C413" s="140" t="s">
        <v>341</v>
      </c>
      <c r="D413" s="157">
        <v>90000</v>
      </c>
      <c r="E413" s="157">
        <v>48149.3</v>
      </c>
      <c r="F413" s="157">
        <f t="shared" si="53"/>
        <v>41850.7</v>
      </c>
    </row>
    <row r="414" spans="1:6" s="142" customFormat="1" ht="20.25">
      <c r="A414" s="138" t="s">
        <v>453</v>
      </c>
      <c r="B414" s="139" t="s">
        <v>79</v>
      </c>
      <c r="C414" s="140" t="s">
        <v>342</v>
      </c>
      <c r="D414" s="157">
        <f>D415</f>
        <v>704750</v>
      </c>
      <c r="E414" s="157">
        <f>E415</f>
        <v>399394.48</v>
      </c>
      <c r="F414" s="157">
        <f t="shared" si="53"/>
        <v>305355.52</v>
      </c>
    </row>
    <row r="415" spans="1:6" s="142" customFormat="1" ht="20.25">
      <c r="A415" s="138" t="s">
        <v>454</v>
      </c>
      <c r="B415" s="139" t="s">
        <v>79</v>
      </c>
      <c r="C415" s="140" t="s">
        <v>343</v>
      </c>
      <c r="D415" s="157">
        <f>D416+D424+D433</f>
        <v>704750</v>
      </c>
      <c r="E415" s="157">
        <f>E416+E424+E433</f>
        <v>399394.48</v>
      </c>
      <c r="F415" s="157">
        <f t="shared" si="53"/>
        <v>305355.52</v>
      </c>
    </row>
    <row r="416" spans="1:6" s="142" customFormat="1" ht="30">
      <c r="A416" s="138" t="s">
        <v>618</v>
      </c>
      <c r="B416" s="139" t="s">
        <v>79</v>
      </c>
      <c r="C416" s="140" t="s">
        <v>344</v>
      </c>
      <c r="D416" s="157">
        <f aca="true" t="shared" si="58" ref="D416:D422">D417</f>
        <v>369050</v>
      </c>
      <c r="E416" s="157">
        <f aca="true" t="shared" si="59" ref="E416:E422">E417</f>
        <v>235613.4</v>
      </c>
      <c r="F416" s="157">
        <f t="shared" si="53"/>
        <v>133436.6</v>
      </c>
    </row>
    <row r="417" spans="1:6" s="142" customFormat="1" ht="30">
      <c r="A417" s="138" t="s">
        <v>651</v>
      </c>
      <c r="B417" s="139" t="s">
        <v>79</v>
      </c>
      <c r="C417" s="140" t="s">
        <v>345</v>
      </c>
      <c r="D417" s="157">
        <f t="shared" si="58"/>
        <v>369050</v>
      </c>
      <c r="E417" s="157">
        <f t="shared" si="59"/>
        <v>235613.4</v>
      </c>
      <c r="F417" s="157">
        <f t="shared" si="53"/>
        <v>133436.6</v>
      </c>
    </row>
    <row r="418" spans="1:6" s="142" customFormat="1" ht="44.25">
      <c r="A418" s="138" t="s">
        <v>574</v>
      </c>
      <c r="B418" s="139" t="s">
        <v>79</v>
      </c>
      <c r="C418" s="140" t="s">
        <v>619</v>
      </c>
      <c r="D418" s="157">
        <f t="shared" si="58"/>
        <v>369050</v>
      </c>
      <c r="E418" s="157">
        <f t="shared" si="59"/>
        <v>235613.4</v>
      </c>
      <c r="F418" s="157">
        <f t="shared" si="53"/>
        <v>133436.6</v>
      </c>
    </row>
    <row r="419" spans="1:6" s="142" customFormat="1" ht="20.25">
      <c r="A419" s="138" t="s">
        <v>575</v>
      </c>
      <c r="B419" s="139" t="s">
        <v>79</v>
      </c>
      <c r="C419" s="140" t="s">
        <v>620</v>
      </c>
      <c r="D419" s="157">
        <f t="shared" si="58"/>
        <v>369050</v>
      </c>
      <c r="E419" s="157">
        <f t="shared" si="59"/>
        <v>235613.4</v>
      </c>
      <c r="F419" s="157">
        <f t="shared" si="53"/>
        <v>133436.6</v>
      </c>
    </row>
    <row r="420" spans="1:6" s="142" customFormat="1" ht="72.75">
      <c r="A420" s="138" t="s">
        <v>633</v>
      </c>
      <c r="B420" s="139" t="s">
        <v>79</v>
      </c>
      <c r="C420" s="140" t="s">
        <v>346</v>
      </c>
      <c r="D420" s="157">
        <f t="shared" si="58"/>
        <v>369050</v>
      </c>
      <c r="E420" s="157">
        <f t="shared" si="59"/>
        <v>235613.4</v>
      </c>
      <c r="F420" s="157">
        <f t="shared" si="53"/>
        <v>133436.6</v>
      </c>
    </row>
    <row r="421" spans="1:6" s="142" customFormat="1" ht="20.25">
      <c r="A421" s="138" t="s">
        <v>369</v>
      </c>
      <c r="B421" s="139" t="s">
        <v>79</v>
      </c>
      <c r="C421" s="140" t="s">
        <v>347</v>
      </c>
      <c r="D421" s="157">
        <f t="shared" si="58"/>
        <v>369050</v>
      </c>
      <c r="E421" s="157">
        <f t="shared" si="59"/>
        <v>235613.4</v>
      </c>
      <c r="F421" s="157">
        <f t="shared" si="53"/>
        <v>133436.6</v>
      </c>
    </row>
    <row r="422" spans="1:6" s="142" customFormat="1" ht="20.25">
      <c r="A422" s="138" t="s">
        <v>419</v>
      </c>
      <c r="B422" s="139" t="s">
        <v>79</v>
      </c>
      <c r="C422" s="140" t="s">
        <v>348</v>
      </c>
      <c r="D422" s="157">
        <f t="shared" si="58"/>
        <v>369050</v>
      </c>
      <c r="E422" s="157">
        <f t="shared" si="59"/>
        <v>235613.4</v>
      </c>
      <c r="F422" s="157">
        <f t="shared" si="53"/>
        <v>133436.6</v>
      </c>
    </row>
    <row r="423" spans="1:6" s="142" customFormat="1" ht="30">
      <c r="A423" s="138" t="s">
        <v>420</v>
      </c>
      <c r="B423" s="139" t="s">
        <v>79</v>
      </c>
      <c r="C423" s="140" t="s">
        <v>349</v>
      </c>
      <c r="D423" s="157">
        <v>369050</v>
      </c>
      <c r="E423" s="157">
        <v>235613.4</v>
      </c>
      <c r="F423" s="157">
        <f t="shared" si="53"/>
        <v>133436.6</v>
      </c>
    </row>
    <row r="424" spans="1:6" s="142" customFormat="1" ht="20.25">
      <c r="A424" s="138" t="s">
        <v>444</v>
      </c>
      <c r="B424" s="139" t="s">
        <v>79</v>
      </c>
      <c r="C424" s="140" t="s">
        <v>350</v>
      </c>
      <c r="D424" s="157">
        <f aca="true" t="shared" si="60" ref="D424:D431">D425</f>
        <v>26300</v>
      </c>
      <c r="E424" s="157">
        <f aca="true" t="shared" si="61" ref="E424:E431">E425</f>
        <v>21719.28</v>
      </c>
      <c r="F424" s="157">
        <f t="shared" si="53"/>
        <v>4580.720000000001</v>
      </c>
    </row>
    <row r="425" spans="1:6" s="142" customFormat="1" ht="44.25">
      <c r="A425" s="138" t="s">
        <v>643</v>
      </c>
      <c r="B425" s="139" t="s">
        <v>79</v>
      </c>
      <c r="C425" s="140" t="s">
        <v>351</v>
      </c>
      <c r="D425" s="157">
        <f t="shared" si="60"/>
        <v>26300</v>
      </c>
      <c r="E425" s="157">
        <f t="shared" si="61"/>
        <v>21719.28</v>
      </c>
      <c r="F425" s="157">
        <f t="shared" si="53"/>
        <v>4580.720000000001</v>
      </c>
    </row>
    <row r="426" spans="1:6" s="142" customFormat="1" ht="44.25">
      <c r="A426" s="138" t="s">
        <v>455</v>
      </c>
      <c r="B426" s="139" t="s">
        <v>79</v>
      </c>
      <c r="C426" s="140" t="s">
        <v>352</v>
      </c>
      <c r="D426" s="157">
        <f t="shared" si="60"/>
        <v>26300</v>
      </c>
      <c r="E426" s="157">
        <f t="shared" si="61"/>
        <v>21719.28</v>
      </c>
      <c r="F426" s="157">
        <f t="shared" si="53"/>
        <v>4580.720000000001</v>
      </c>
    </row>
    <row r="427" spans="1:6" s="142" customFormat="1" ht="44.25">
      <c r="A427" s="138" t="s">
        <v>574</v>
      </c>
      <c r="B427" s="139" t="s">
        <v>79</v>
      </c>
      <c r="C427" s="140" t="s">
        <v>621</v>
      </c>
      <c r="D427" s="157">
        <f t="shared" si="60"/>
        <v>26300</v>
      </c>
      <c r="E427" s="157">
        <f t="shared" si="61"/>
        <v>21719.28</v>
      </c>
      <c r="F427" s="157">
        <f t="shared" si="53"/>
        <v>4580.720000000001</v>
      </c>
    </row>
    <row r="428" spans="1:6" s="142" customFormat="1" ht="20.25">
      <c r="A428" s="138" t="s">
        <v>575</v>
      </c>
      <c r="B428" s="139" t="s">
        <v>79</v>
      </c>
      <c r="C428" s="140" t="s">
        <v>622</v>
      </c>
      <c r="D428" s="157">
        <f t="shared" si="60"/>
        <v>26300</v>
      </c>
      <c r="E428" s="157">
        <f t="shared" si="61"/>
        <v>21719.28</v>
      </c>
      <c r="F428" s="157">
        <f t="shared" si="53"/>
        <v>4580.720000000001</v>
      </c>
    </row>
    <row r="429" spans="1:6" s="142" customFormat="1" ht="72.75">
      <c r="A429" s="138" t="s">
        <v>633</v>
      </c>
      <c r="B429" s="139" t="s">
        <v>79</v>
      </c>
      <c r="C429" s="140" t="s">
        <v>353</v>
      </c>
      <c r="D429" s="157">
        <f t="shared" si="60"/>
        <v>26300</v>
      </c>
      <c r="E429" s="157">
        <f t="shared" si="61"/>
        <v>21719.28</v>
      </c>
      <c r="F429" s="157">
        <f t="shared" si="53"/>
        <v>4580.720000000001</v>
      </c>
    </row>
    <row r="430" spans="1:6" s="142" customFormat="1" ht="20.25">
      <c r="A430" s="138" t="s">
        <v>369</v>
      </c>
      <c r="B430" s="139" t="s">
        <v>79</v>
      </c>
      <c r="C430" s="140" t="s">
        <v>354</v>
      </c>
      <c r="D430" s="157">
        <f t="shared" si="60"/>
        <v>26300</v>
      </c>
      <c r="E430" s="157">
        <f t="shared" si="61"/>
        <v>21719.28</v>
      </c>
      <c r="F430" s="157">
        <f t="shared" si="53"/>
        <v>4580.720000000001</v>
      </c>
    </row>
    <row r="431" spans="1:6" s="142" customFormat="1" ht="20.25">
      <c r="A431" s="138" t="s">
        <v>419</v>
      </c>
      <c r="B431" s="139" t="s">
        <v>79</v>
      </c>
      <c r="C431" s="140" t="s">
        <v>355</v>
      </c>
      <c r="D431" s="157">
        <f t="shared" si="60"/>
        <v>26300</v>
      </c>
      <c r="E431" s="157">
        <f t="shared" si="61"/>
        <v>21719.28</v>
      </c>
      <c r="F431" s="157">
        <f t="shared" si="53"/>
        <v>4580.720000000001</v>
      </c>
    </row>
    <row r="432" spans="1:6" s="142" customFormat="1" ht="30">
      <c r="A432" s="138" t="s">
        <v>420</v>
      </c>
      <c r="B432" s="139" t="s">
        <v>79</v>
      </c>
      <c r="C432" s="140" t="s">
        <v>356</v>
      </c>
      <c r="D432" s="157">
        <v>26300</v>
      </c>
      <c r="E432" s="157">
        <v>21719.28</v>
      </c>
      <c r="F432" s="157">
        <f t="shared" si="53"/>
        <v>4580.720000000001</v>
      </c>
    </row>
    <row r="433" spans="1:6" s="142" customFormat="1" ht="20.25">
      <c r="A433" s="138" t="s">
        <v>401</v>
      </c>
      <c r="B433" s="139" t="s">
        <v>79</v>
      </c>
      <c r="C433" s="140" t="s">
        <v>357</v>
      </c>
      <c r="D433" s="157">
        <f aca="true" t="shared" si="62" ref="D433:D439">D434</f>
        <v>309400</v>
      </c>
      <c r="E433" s="157">
        <f aca="true" t="shared" si="63" ref="E433:E439">E434</f>
        <v>142061.8</v>
      </c>
      <c r="F433" s="157">
        <f t="shared" si="53"/>
        <v>167338.2</v>
      </c>
    </row>
    <row r="434" spans="1:6" s="142" customFormat="1" ht="20.25">
      <c r="A434" s="138" t="s">
        <v>644</v>
      </c>
      <c r="B434" s="139" t="s">
        <v>79</v>
      </c>
      <c r="C434" s="140" t="s">
        <v>358</v>
      </c>
      <c r="D434" s="157">
        <f t="shared" si="62"/>
        <v>309400</v>
      </c>
      <c r="E434" s="157">
        <f t="shared" si="63"/>
        <v>142061.8</v>
      </c>
      <c r="F434" s="157">
        <f t="shared" si="53"/>
        <v>167338.2</v>
      </c>
    </row>
    <row r="435" spans="1:6" s="142" customFormat="1" ht="44.25">
      <c r="A435" s="138" t="s">
        <v>574</v>
      </c>
      <c r="B435" s="139" t="s">
        <v>79</v>
      </c>
      <c r="C435" s="140" t="s">
        <v>623</v>
      </c>
      <c r="D435" s="157">
        <f t="shared" si="62"/>
        <v>309400</v>
      </c>
      <c r="E435" s="157">
        <f t="shared" si="63"/>
        <v>142061.8</v>
      </c>
      <c r="F435" s="157">
        <f t="shared" si="53"/>
        <v>167338.2</v>
      </c>
    </row>
    <row r="436" spans="1:6" s="142" customFormat="1" ht="20.25">
      <c r="A436" s="138" t="s">
        <v>575</v>
      </c>
      <c r="B436" s="139" t="s">
        <v>79</v>
      </c>
      <c r="C436" s="140" t="s">
        <v>624</v>
      </c>
      <c r="D436" s="157">
        <f t="shared" si="62"/>
        <v>309400</v>
      </c>
      <c r="E436" s="157">
        <f t="shared" si="63"/>
        <v>142061.8</v>
      </c>
      <c r="F436" s="157">
        <f t="shared" si="53"/>
        <v>167338.2</v>
      </c>
    </row>
    <row r="437" spans="1:6" s="142" customFormat="1" ht="72.75">
      <c r="A437" s="138" t="s">
        <v>633</v>
      </c>
      <c r="B437" s="139" t="s">
        <v>79</v>
      </c>
      <c r="C437" s="140" t="s">
        <v>359</v>
      </c>
      <c r="D437" s="157">
        <f t="shared" si="62"/>
        <v>309400</v>
      </c>
      <c r="E437" s="157">
        <f t="shared" si="63"/>
        <v>142061.8</v>
      </c>
      <c r="F437" s="157">
        <f t="shared" si="53"/>
        <v>167338.2</v>
      </c>
    </row>
    <row r="438" spans="1:6" s="142" customFormat="1" ht="20.25">
      <c r="A438" s="138" t="s">
        <v>369</v>
      </c>
      <c r="B438" s="139" t="s">
        <v>79</v>
      </c>
      <c r="C438" s="140" t="s">
        <v>360</v>
      </c>
      <c r="D438" s="157">
        <f t="shared" si="62"/>
        <v>309400</v>
      </c>
      <c r="E438" s="157">
        <f t="shared" si="63"/>
        <v>142061.8</v>
      </c>
      <c r="F438" s="157">
        <f t="shared" si="53"/>
        <v>167338.2</v>
      </c>
    </row>
    <row r="439" spans="1:6" s="142" customFormat="1" ht="20.25">
      <c r="A439" s="138" t="s">
        <v>419</v>
      </c>
      <c r="B439" s="139" t="s">
        <v>79</v>
      </c>
      <c r="C439" s="140" t="s">
        <v>361</v>
      </c>
      <c r="D439" s="157">
        <f t="shared" si="62"/>
        <v>309400</v>
      </c>
      <c r="E439" s="157">
        <f t="shared" si="63"/>
        <v>142061.8</v>
      </c>
      <c r="F439" s="157">
        <f t="shared" si="53"/>
        <v>167338.2</v>
      </c>
    </row>
    <row r="440" spans="1:6" s="142" customFormat="1" ht="30.75" thickBot="1">
      <c r="A440" s="138" t="s">
        <v>420</v>
      </c>
      <c r="B440" s="139" t="s">
        <v>79</v>
      </c>
      <c r="C440" s="140" t="s">
        <v>362</v>
      </c>
      <c r="D440" s="157">
        <v>309400</v>
      </c>
      <c r="E440" s="157">
        <v>142061.8</v>
      </c>
      <c r="F440" s="157">
        <f t="shared" si="53"/>
        <v>167338.2</v>
      </c>
    </row>
    <row r="441" spans="1:6" ht="18.75" thickBot="1">
      <c r="A441" s="147"/>
      <c r="B441" s="148"/>
      <c r="C441" s="151"/>
      <c r="D441" s="151"/>
      <c r="E441" s="151"/>
      <c r="F441" s="151"/>
    </row>
    <row r="442" spans="1:6" s="142" customFormat="1" ht="18.75" thickBot="1">
      <c r="A442" s="149" t="s">
        <v>47</v>
      </c>
      <c r="B442" s="150">
        <v>450</v>
      </c>
      <c r="C442" s="152" t="s">
        <v>50</v>
      </c>
      <c r="D442" s="153">
        <f>Доходы!D17-Расходы!D7</f>
        <v>-4272442.829999998</v>
      </c>
      <c r="E442" s="153">
        <f>Доходы!E17-Расходы!E7</f>
        <v>-556782.3299999908</v>
      </c>
      <c r="F442" s="152" t="s">
        <v>50</v>
      </c>
    </row>
    <row r="443" spans="4:6" ht="14.25">
      <c r="D443" s="134"/>
      <c r="E443" s="134"/>
      <c r="F443" s="134"/>
    </row>
  </sheetData>
  <sheetProtection/>
  <mergeCells count="2">
    <mergeCell ref="A1:E1"/>
    <mergeCell ref="F3:F5"/>
  </mergeCells>
  <printOptions/>
  <pageMargins left="0.3937007874015748" right="0.3937007874015748" top="0.3937007874015748" bottom="0.3937007874015748" header="0" footer="0"/>
  <pageSetup fitToHeight="0" horizontalDpi="600" verticalDpi="600" orientation="portrait" paperSize="8" scale="50" r:id="rId1"/>
  <rowBreaks count="2" manualBreakCount="2">
    <brk id="53" max="6" man="1"/>
    <brk id="104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view="pageBreakPreview" zoomScaleSheetLayoutView="100" zoomScalePageLayoutView="0" workbookViewId="0" topLeftCell="A4">
      <selection activeCell="E33" sqref="E33"/>
    </sheetView>
  </sheetViews>
  <sheetFormatPr defaultColWidth="9.00390625" defaultRowHeight="12.75"/>
  <cols>
    <col min="1" max="1" width="0.12890625" style="51" customWidth="1"/>
    <col min="2" max="2" width="48.25390625" style="51" customWidth="1"/>
    <col min="3" max="3" width="4.375" style="52" customWidth="1"/>
    <col min="4" max="4" width="22.125" style="53" customWidth="1"/>
    <col min="5" max="5" width="21.625" style="54" customWidth="1"/>
    <col min="6" max="6" width="21.625" style="55" customWidth="1"/>
    <col min="7" max="7" width="17.625" style="55" customWidth="1"/>
    <col min="8" max="8" width="0.74609375" style="55" customWidth="1"/>
    <col min="9" max="16384" width="9.125" style="55" customWidth="1"/>
  </cols>
  <sheetData>
    <row r="1" spans="1:6" s="8" customFormat="1" ht="12.75" customHeight="1">
      <c r="A1" s="180"/>
      <c r="B1" s="180"/>
      <c r="C1" s="180"/>
      <c r="D1" s="180"/>
      <c r="E1" s="180"/>
      <c r="F1" s="180"/>
    </row>
    <row r="2" spans="1:6" ht="15.75" customHeight="1">
      <c r="A2" s="9"/>
      <c r="B2" s="10"/>
      <c r="C2" s="11"/>
      <c r="D2" s="12"/>
      <c r="E2" s="12" t="s">
        <v>24</v>
      </c>
      <c r="F2" s="11"/>
    </row>
    <row r="3" spans="1:6" ht="10.5" customHeight="1">
      <c r="A3" s="13"/>
      <c r="B3" s="14"/>
      <c r="C3" s="2"/>
      <c r="D3" s="15"/>
      <c r="E3" s="15"/>
      <c r="F3" s="15"/>
    </row>
    <row r="4" spans="1:6" ht="15">
      <c r="A4" s="16" t="s">
        <v>60</v>
      </c>
      <c r="B4" s="17"/>
      <c r="C4" s="3"/>
      <c r="D4" s="4"/>
      <c r="E4" s="18"/>
      <c r="F4" s="12"/>
    </row>
    <row r="5" spans="1:6" s="8" customFormat="1" ht="12.75" customHeight="1">
      <c r="A5" s="13"/>
      <c r="B5" s="14"/>
      <c r="C5" s="19"/>
      <c r="D5" s="20"/>
      <c r="E5" s="21"/>
      <c r="F5" s="22"/>
    </row>
    <row r="6" spans="2:7" ht="12.75" customHeight="1">
      <c r="B6" s="23"/>
      <c r="C6" s="23"/>
      <c r="D6" s="24" t="s">
        <v>51</v>
      </c>
      <c r="E6" s="24" t="s">
        <v>21</v>
      </c>
      <c r="F6" s="24"/>
      <c r="G6" s="24" t="s">
        <v>52</v>
      </c>
    </row>
    <row r="7" spans="2:7" ht="10.5" customHeight="1">
      <c r="B7" s="5"/>
      <c r="C7" s="25" t="s">
        <v>8</v>
      </c>
      <c r="D7" s="25" t="s">
        <v>53</v>
      </c>
      <c r="E7" s="25" t="s">
        <v>54</v>
      </c>
      <c r="F7" s="25" t="s">
        <v>16</v>
      </c>
      <c r="G7" s="25" t="s">
        <v>3</v>
      </c>
    </row>
    <row r="8" spans="2:7" ht="10.5" customHeight="1">
      <c r="B8" s="5" t="s">
        <v>5</v>
      </c>
      <c r="C8" s="25" t="s">
        <v>9</v>
      </c>
      <c r="D8" s="25" t="s">
        <v>55</v>
      </c>
      <c r="E8" s="25" t="s">
        <v>3</v>
      </c>
      <c r="F8" s="25"/>
      <c r="G8" s="25"/>
    </row>
    <row r="9" spans="2:7" ht="10.5" customHeight="1">
      <c r="B9" s="5"/>
      <c r="C9" s="25" t="s">
        <v>10</v>
      </c>
      <c r="D9" s="25" t="s">
        <v>37</v>
      </c>
      <c r="E9" s="25"/>
      <c r="F9" s="25"/>
      <c r="G9" s="25"/>
    </row>
    <row r="10" spans="2:7" ht="9.75" customHeight="1">
      <c r="B10" s="5"/>
      <c r="C10" s="25"/>
      <c r="D10" s="25" t="s">
        <v>35</v>
      </c>
      <c r="E10" s="25"/>
      <c r="F10" s="25"/>
      <c r="G10" s="25"/>
    </row>
    <row r="11" spans="2:7" ht="12.75" customHeight="1" thickBot="1">
      <c r="B11" s="6">
        <v>1</v>
      </c>
      <c r="C11" s="7">
        <v>2</v>
      </c>
      <c r="D11" s="26">
        <v>3</v>
      </c>
      <c r="E11" s="27" t="s">
        <v>1</v>
      </c>
      <c r="F11" s="28" t="s">
        <v>2</v>
      </c>
      <c r="G11" s="27" t="s">
        <v>6</v>
      </c>
    </row>
    <row r="12" spans="1:7" ht="20.25" customHeight="1">
      <c r="A12" s="29" t="s">
        <v>56</v>
      </c>
      <c r="B12" s="30" t="s">
        <v>61</v>
      </c>
      <c r="C12" s="31">
        <v>500</v>
      </c>
      <c r="D12" s="32" t="s">
        <v>50</v>
      </c>
      <c r="E12" s="162">
        <f>E13</f>
        <v>4272442.829999998</v>
      </c>
      <c r="F12" s="162">
        <f>F18+F17</f>
        <v>556782.3299999908</v>
      </c>
      <c r="G12" s="163">
        <f>E12-F12</f>
        <v>3715660.5000000075</v>
      </c>
    </row>
    <row r="13" spans="1:7" ht="18" customHeight="1">
      <c r="A13" s="29" t="s">
        <v>56</v>
      </c>
      <c r="B13" s="33" t="s">
        <v>57</v>
      </c>
      <c r="C13" s="31">
        <v>700</v>
      </c>
      <c r="D13" s="34" t="s">
        <v>64</v>
      </c>
      <c r="E13" s="162">
        <f>E18+E14</f>
        <v>4272442.829999998</v>
      </c>
      <c r="F13" s="162">
        <f>F18+F17</f>
        <v>556782.3299999908</v>
      </c>
      <c r="G13" s="163">
        <f>E13-F13</f>
        <v>3715660.5000000075</v>
      </c>
    </row>
    <row r="14" spans="1:7" ht="19.5" customHeight="1">
      <c r="A14" s="29" t="s">
        <v>56</v>
      </c>
      <c r="B14" s="35" t="s">
        <v>58</v>
      </c>
      <c r="C14" s="36">
        <v>710</v>
      </c>
      <c r="D14" s="37" t="s">
        <v>65</v>
      </c>
      <c r="E14" s="164">
        <f aca="true" t="shared" si="0" ref="E14:F16">E15</f>
        <v>-48989393.31</v>
      </c>
      <c r="F14" s="164">
        <f t="shared" si="0"/>
        <v>-44106958.43</v>
      </c>
      <c r="G14" s="165" t="s">
        <v>50</v>
      </c>
    </row>
    <row r="15" spans="1:7" s="40" customFormat="1" ht="23.25" customHeight="1">
      <c r="A15" s="29" t="s">
        <v>56</v>
      </c>
      <c r="B15" s="38" t="s">
        <v>66</v>
      </c>
      <c r="C15" s="39">
        <v>710</v>
      </c>
      <c r="D15" s="37" t="s">
        <v>67</v>
      </c>
      <c r="E15" s="164">
        <f t="shared" si="0"/>
        <v>-48989393.31</v>
      </c>
      <c r="F15" s="164">
        <f t="shared" si="0"/>
        <v>-44106958.43</v>
      </c>
      <c r="G15" s="166">
        <f>E15-F15</f>
        <v>-4882434.880000003</v>
      </c>
    </row>
    <row r="16" spans="1:7" s="40" customFormat="1" ht="23.25" customHeight="1">
      <c r="A16" s="29" t="s">
        <v>56</v>
      </c>
      <c r="B16" s="38" t="s">
        <v>68</v>
      </c>
      <c r="C16" s="39">
        <v>710</v>
      </c>
      <c r="D16" s="37" t="s">
        <v>69</v>
      </c>
      <c r="E16" s="164">
        <f t="shared" si="0"/>
        <v>-48989393.31</v>
      </c>
      <c r="F16" s="164">
        <f t="shared" si="0"/>
        <v>-44106958.43</v>
      </c>
      <c r="G16" s="166">
        <f>E16-F16</f>
        <v>-4882434.880000003</v>
      </c>
    </row>
    <row r="17" spans="1:7" s="40" customFormat="1" ht="22.5">
      <c r="A17" s="29" t="s">
        <v>56</v>
      </c>
      <c r="B17" s="38" t="s">
        <v>70</v>
      </c>
      <c r="C17" s="39">
        <v>710</v>
      </c>
      <c r="D17" s="37" t="s">
        <v>71</v>
      </c>
      <c r="E17" s="164">
        <v>-48989393.31</v>
      </c>
      <c r="F17" s="164">
        <f>-Доходы!E17</f>
        <v>-44106958.43</v>
      </c>
      <c r="G17" s="166">
        <f>E17-F17</f>
        <v>-4882434.880000003</v>
      </c>
    </row>
    <row r="18" spans="1:7" ht="18" customHeight="1">
      <c r="A18" s="29" t="s">
        <v>56</v>
      </c>
      <c r="B18" s="35" t="s">
        <v>59</v>
      </c>
      <c r="C18" s="36">
        <v>720</v>
      </c>
      <c r="D18" s="37" t="s">
        <v>72</v>
      </c>
      <c r="E18" s="164">
        <f aca="true" t="shared" si="1" ref="E18:F20">E19</f>
        <v>53261836.14</v>
      </c>
      <c r="F18" s="164">
        <f t="shared" si="1"/>
        <v>44663740.75999999</v>
      </c>
      <c r="G18" s="165" t="s">
        <v>50</v>
      </c>
    </row>
    <row r="19" spans="1:7" s="40" customFormat="1" ht="21.75" customHeight="1">
      <c r="A19" s="29" t="s">
        <v>56</v>
      </c>
      <c r="B19" s="38" t="s">
        <v>73</v>
      </c>
      <c r="C19" s="39">
        <v>720</v>
      </c>
      <c r="D19" s="37" t="s">
        <v>74</v>
      </c>
      <c r="E19" s="164">
        <f t="shared" si="1"/>
        <v>53261836.14</v>
      </c>
      <c r="F19" s="164">
        <f t="shared" si="1"/>
        <v>44663740.75999999</v>
      </c>
      <c r="G19" s="166">
        <f>E19-F19</f>
        <v>8598095.38000001</v>
      </c>
    </row>
    <row r="20" spans="1:7" s="40" customFormat="1" ht="19.5" customHeight="1">
      <c r="A20" s="29" t="s">
        <v>56</v>
      </c>
      <c r="B20" s="38" t="s">
        <v>75</v>
      </c>
      <c r="C20" s="39">
        <v>720</v>
      </c>
      <c r="D20" s="37" t="s">
        <v>76</v>
      </c>
      <c r="E20" s="164">
        <f t="shared" si="1"/>
        <v>53261836.14</v>
      </c>
      <c r="F20" s="164">
        <f t="shared" si="1"/>
        <v>44663740.75999999</v>
      </c>
      <c r="G20" s="166">
        <f>E20-F20</f>
        <v>8598095.38000001</v>
      </c>
    </row>
    <row r="21" spans="1:7" s="40" customFormat="1" ht="23.25" thickBot="1">
      <c r="A21" s="29" t="s">
        <v>56</v>
      </c>
      <c r="B21" s="38" t="s">
        <v>77</v>
      </c>
      <c r="C21" s="39">
        <v>720</v>
      </c>
      <c r="D21" s="37" t="s">
        <v>78</v>
      </c>
      <c r="E21" s="164">
        <v>53261836.14</v>
      </c>
      <c r="F21" s="164">
        <f>Расходы!E7</f>
        <v>44663740.75999999</v>
      </c>
      <c r="G21" s="166">
        <f>E21-F21</f>
        <v>8598095.38000001</v>
      </c>
    </row>
    <row r="22" spans="2:7" ht="10.5" customHeight="1">
      <c r="B22" s="41"/>
      <c r="C22" s="42"/>
      <c r="D22" s="42"/>
      <c r="E22" s="43"/>
      <c r="F22" s="44"/>
      <c r="G22" s="44"/>
    </row>
    <row r="23" spans="2:7" ht="10.5" customHeight="1">
      <c r="B23" s="181" t="s">
        <v>40</v>
      </c>
      <c r="C23" s="181"/>
      <c r="D23" s="45" t="s">
        <v>746</v>
      </c>
      <c r="E23" s="14"/>
      <c r="F23" s="18"/>
      <c r="G23" s="18"/>
    </row>
    <row r="24" spans="2:7" s="46" customFormat="1" ht="6.75" customHeight="1">
      <c r="B24" s="47" t="s">
        <v>41</v>
      </c>
      <c r="D24" s="47" t="s">
        <v>28</v>
      </c>
      <c r="E24" s="48"/>
      <c r="F24" s="49"/>
      <c r="G24" s="49"/>
    </row>
    <row r="25" spans="2:7" ht="10.5" customHeight="1">
      <c r="B25" s="17"/>
      <c r="C25" s="17"/>
      <c r="D25" s="17"/>
      <c r="E25" s="50"/>
      <c r="F25" s="18"/>
      <c r="G25" s="18"/>
    </row>
    <row r="26" spans="2:7" ht="12.75" customHeight="1">
      <c r="B26" s="17"/>
      <c r="C26" s="17"/>
      <c r="D26" s="17"/>
      <c r="E26" s="18"/>
      <c r="F26" s="18"/>
      <c r="G26" s="18"/>
    </row>
    <row r="27" spans="2:7" ht="9.75" customHeight="1">
      <c r="B27" s="14" t="s">
        <v>11</v>
      </c>
      <c r="C27" s="11"/>
      <c r="D27" s="11"/>
      <c r="E27" s="11"/>
      <c r="F27" s="11"/>
      <c r="G27" s="18"/>
    </row>
    <row r="28" spans="2:7" ht="11.25" customHeight="1">
      <c r="B28" s="50" t="s">
        <v>42</v>
      </c>
      <c r="C28" s="50"/>
      <c r="D28" s="50" t="s">
        <v>29</v>
      </c>
      <c r="E28" s="50"/>
      <c r="F28" s="50"/>
      <c r="G28" s="50"/>
    </row>
    <row r="29" spans="2:7" ht="7.5" customHeight="1">
      <c r="B29" s="47" t="s">
        <v>41</v>
      </c>
      <c r="C29" s="13"/>
      <c r="D29" s="47" t="s">
        <v>28</v>
      </c>
      <c r="E29" s="50"/>
      <c r="F29" s="50"/>
      <c r="G29" s="50"/>
    </row>
    <row r="30" spans="2:7" ht="17.25" customHeight="1">
      <c r="B30" s="50"/>
      <c r="C30" s="50"/>
      <c r="D30" s="50"/>
      <c r="E30" s="50"/>
      <c r="F30" s="50"/>
      <c r="G30" s="50"/>
    </row>
    <row r="31" spans="2:7" ht="17.25" customHeight="1">
      <c r="B31" s="3" t="s">
        <v>43</v>
      </c>
      <c r="C31" s="3"/>
      <c r="D31" s="45" t="s">
        <v>747</v>
      </c>
      <c r="E31" s="50"/>
      <c r="F31" s="50"/>
      <c r="G31" s="50"/>
    </row>
    <row r="32" spans="2:7" ht="7.5" customHeight="1">
      <c r="B32" s="47" t="s">
        <v>41</v>
      </c>
      <c r="C32" s="13"/>
      <c r="D32" s="47" t="s">
        <v>28</v>
      </c>
      <c r="E32" s="50"/>
      <c r="F32" s="50"/>
      <c r="G32" s="50"/>
    </row>
    <row r="33" spans="2:7" ht="17.25" customHeight="1">
      <c r="B33" s="3"/>
      <c r="C33" s="3"/>
      <c r="D33" s="13"/>
      <c r="E33" s="50"/>
      <c r="F33" s="50"/>
      <c r="G33" s="50"/>
    </row>
    <row r="34" spans="2:7" ht="17.25" customHeight="1">
      <c r="B34" s="3" t="s">
        <v>773</v>
      </c>
      <c r="C34" s="17"/>
      <c r="D34" s="17"/>
      <c r="E34" s="1"/>
      <c r="F34" s="1"/>
      <c r="G34" s="1"/>
    </row>
  </sheetData>
  <sheetProtection/>
  <mergeCells count="2">
    <mergeCell ref="A1:F1"/>
    <mergeCell ref="B23:C23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Ефимов</dc:creator>
  <cp:keywords/>
  <dc:description/>
  <cp:lastModifiedBy>User3</cp:lastModifiedBy>
  <cp:lastPrinted>2012-12-06T08:03:54Z</cp:lastPrinted>
  <dcterms:created xsi:type="dcterms:W3CDTF">1999-06-18T11:49:53Z</dcterms:created>
  <dcterms:modified xsi:type="dcterms:W3CDTF">2013-04-17T13:20:12Z</dcterms:modified>
  <cp:category/>
  <cp:version/>
  <cp:contentType/>
  <cp:contentStatus/>
</cp:coreProperties>
</file>