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ЭтаКнига"/>
  <bookViews>
    <workbookView xWindow="-150" yWindow="60" windowWidth="14010" windowHeight="9360" tabRatio="830" activeTab="6"/>
  </bookViews>
  <sheets>
    <sheet name="Перечень" sheetId="24" r:id="rId1"/>
    <sheet name="Меняли" sheetId="46" r:id="rId2"/>
    <sheet name="3 Д" sheetId="13" r:id="rId3"/>
    <sheet name="4 Ассигн." sheetId="48" r:id="rId4"/>
    <sheet name="5 Ц ст" sheetId="44" r:id="rId5"/>
    <sheet name="6 Вед " sheetId="38" r:id="rId6"/>
    <sheet name="7 ЦП " sheetId="42" r:id="rId7"/>
    <sheet name="8 И" sheetId="14" r:id="rId8"/>
    <sheet name="Не меняли" sheetId="31" r:id="rId9"/>
    <sheet name="1 АДД" sheetId="8" r:id="rId10"/>
    <sheet name="2 АДИ" sheetId="9" r:id="rId11"/>
    <sheet name="9 заим" sheetId="15" r:id="rId12"/>
    <sheet name="10 гар" sheetId="16" r:id="rId13"/>
    <sheet name="11 Порядок" sheetId="47" r:id="rId14"/>
  </sheets>
  <definedNames>
    <definedName name="_xlnm._FilterDatabase" localSheetId="2" hidden="1">'3 Д'!$A$8:$L$86</definedName>
    <definedName name="_xlnm._FilterDatabase" localSheetId="4" hidden="1">'5 Ц ст'!$A$3:$E$316</definedName>
    <definedName name="_xlnm.Print_Titles" localSheetId="9">'1 АДД'!$8:$8</definedName>
    <definedName name="_xlnm.Print_Titles" localSheetId="2">'3 Д'!$8:$8</definedName>
    <definedName name="_xlnm.Print_Titles" localSheetId="3">'4 Ассигн.'!$7:$7</definedName>
    <definedName name="_xlnm.Print_Titles" localSheetId="4">'5 Ц ст'!$7:$7</definedName>
    <definedName name="_xlnm.Print_Titles" localSheetId="5">'6 Вед '!$7:$7</definedName>
    <definedName name="_xlnm.Print_Titles" localSheetId="6">'7 ЦП '!$7:$7</definedName>
    <definedName name="_xlnm.Print_Area" localSheetId="9">'1 АДД'!$A$1:$D$31</definedName>
    <definedName name="_xlnm.Print_Area" localSheetId="12">'10 гар'!$A$2:$F$19</definedName>
    <definedName name="_xlnm.Print_Area" localSheetId="10">'2 АДИ'!$A$2:$C$18</definedName>
    <definedName name="_xlnm.Print_Area" localSheetId="2">'3 Д'!$A$1:$E$86</definedName>
    <definedName name="_xlnm.Print_Area" localSheetId="3">'4 Ассигн.'!$A$1:$F$318</definedName>
    <definedName name="_xlnm.Print_Area" localSheetId="4">'5 Ц ст'!$A$1:$F$403</definedName>
    <definedName name="_xlnm.Print_Area" localSheetId="5">'6 Вед '!$A$1:$G$332</definedName>
    <definedName name="_xlnm.Print_Area" localSheetId="6">'7 ЦП '!$A$1:$D$18</definedName>
    <definedName name="_xlnm.Print_Area" localSheetId="7">'8 И'!$A$1:$D$32</definedName>
    <definedName name="_xlnm.Print_Area" localSheetId="11">'9 заим'!$A$2:$B$20</definedName>
  </definedNames>
  <calcPr calcId="145621"/>
</workbook>
</file>

<file path=xl/calcChain.xml><?xml version="1.0" encoding="utf-8"?>
<calcChain xmlns="http://schemas.openxmlformats.org/spreadsheetml/2006/main">
  <c r="C27" i="14" l="1"/>
  <c r="C23" i="14"/>
  <c r="D83" i="13"/>
  <c r="D82" i="13" l="1"/>
  <c r="D51" i="13"/>
  <c r="D50" i="13" s="1"/>
  <c r="D49" i="13" s="1"/>
  <c r="D66" i="13" l="1"/>
  <c r="D22" i="13"/>
  <c r="D21" i="13"/>
  <c r="D84" i="13" l="1"/>
  <c r="D81" i="13" s="1"/>
  <c r="D63" i="13" l="1"/>
  <c r="D77" i="13"/>
  <c r="D71" i="13" l="1"/>
  <c r="D69" i="13" s="1"/>
  <c r="D36" i="13"/>
  <c r="C10" i="14" l="1"/>
  <c r="D76" i="13" l="1"/>
  <c r="D74" i="13"/>
  <c r="D68" i="13"/>
  <c r="D67" i="13" s="1"/>
  <c r="D62" i="13"/>
  <c r="D61" i="13" s="1"/>
  <c r="D38" i="13"/>
  <c r="D29" i="13"/>
  <c r="D27" i="13"/>
  <c r="D24" i="13"/>
  <c r="D32" i="13"/>
  <c r="D31" i="13" s="1"/>
  <c r="D20" i="13"/>
  <c r="D18" i="13"/>
  <c r="D11" i="13"/>
  <c r="D10" i="13" s="1"/>
  <c r="C26" i="14"/>
  <c r="C25" i="14" s="1"/>
  <c r="C24" i="14" s="1"/>
  <c r="C11" i="14"/>
  <c r="C22" i="14"/>
  <c r="C21" i="14" s="1"/>
  <c r="C20" i="14" s="1"/>
  <c r="C17" i="14"/>
  <c r="B20" i="15" s="1"/>
  <c r="C15" i="14"/>
  <c r="C9" i="14"/>
  <c r="B16" i="15" s="1"/>
  <c r="C30" i="14"/>
  <c r="C29" i="14" s="1"/>
  <c r="C28" i="14" s="1"/>
  <c r="D17" i="16"/>
  <c r="K19" i="16"/>
  <c r="K30" i="16"/>
  <c r="J19" i="15"/>
  <c r="J31" i="15"/>
  <c r="D18" i="9"/>
  <c r="D35" i="13" l="1"/>
  <c r="D34" i="13" s="1"/>
  <c r="D73" i="13"/>
  <c r="D60" i="13" s="1"/>
  <c r="D59" i="13" s="1"/>
  <c r="D26" i="13"/>
  <c r="D23" i="13" s="1"/>
  <c r="C19" i="14"/>
  <c r="C14" i="14"/>
  <c r="C13" i="14" s="1"/>
  <c r="C8" i="14"/>
  <c r="D17" i="13"/>
  <c r="D16" i="13" s="1"/>
  <c r="D9" i="13" s="1"/>
  <c r="B19" i="15"/>
  <c r="B18" i="15"/>
  <c r="B17" i="15"/>
  <c r="D86" i="13" l="1"/>
  <c r="C32" i="14"/>
  <c r="B15" i="15"/>
  <c r="B14" i="15"/>
</calcChain>
</file>

<file path=xl/comments1.xml><?xml version="1.0" encoding="utf-8"?>
<comments xmlns="http://schemas.openxmlformats.org/spreadsheetml/2006/main">
  <authors>
    <author>Lena</author>
  </authors>
  <commentList>
    <comment ref="C31" authorId="0">
      <text>
        <r>
          <rPr>
            <b/>
            <sz val="8"/>
            <color indexed="81"/>
            <rFont val="Tahoma"/>
            <family val="2"/>
            <charset val="204"/>
          </rPr>
          <t>Lena:</t>
        </r>
        <r>
          <rPr>
            <sz val="8"/>
            <color indexed="81"/>
            <rFont val="Tahoma"/>
            <family val="2"/>
            <charset val="204"/>
          </rPr>
          <t xml:space="preserve">
прил. Гарантии
</t>
        </r>
      </text>
    </comment>
  </commentList>
</comments>
</file>

<file path=xl/sharedStrings.xml><?xml version="1.0" encoding="utf-8"?>
<sst xmlns="http://schemas.openxmlformats.org/spreadsheetml/2006/main" count="4939" uniqueCount="959">
  <si>
    <t xml:space="preserve">      Налог, взимаемый в связи с применением упрощенной системы налогообложения</t>
  </si>
  <si>
    <t>целевая статья</t>
  </si>
  <si>
    <t>вид расходов</t>
  </si>
  <si>
    <t>Приложение 2</t>
  </si>
  <si>
    <t xml:space="preserve">        Жилищное хозяйство</t>
  </si>
  <si>
    <t>00011300000000000000</t>
  </si>
  <si>
    <t xml:space="preserve">    ДОХОДЫ ОТ ОКАЗАНИЯ ПЛАТНЫХ УСЛУГ (РАБОТ) И КОМПЕНСАЦИИ ЗАТРАТ ГОСУДАРСТВА</t>
  </si>
  <si>
    <t>00011302000000000130</t>
  </si>
  <si>
    <t xml:space="preserve">      Доходы от компенсации затрат государства</t>
  </si>
  <si>
    <t>0800</t>
  </si>
  <si>
    <t>х</t>
  </si>
  <si>
    <t>00010000000000000000</t>
  </si>
  <si>
    <t xml:space="preserve">  НАЛОГОВЫЕ И НЕНАЛОГОВЫЕ ДОХОДЫ</t>
  </si>
  <si>
    <t>00010100000000000000</t>
  </si>
  <si>
    <t>0503</t>
  </si>
  <si>
    <t xml:space="preserve">Программа муниципальных гарантий </t>
  </si>
  <si>
    <t>100</t>
  </si>
  <si>
    <t>120</t>
  </si>
  <si>
    <t xml:space="preserve">        Доходы от сдачи в аренду имущества, составляющего государственную (муниципальную) казну (за исключением земельных участков)</t>
  </si>
  <si>
    <t>00011105070000000120</t>
  </si>
  <si>
    <t>Уменьшение прочих остатков средств бюджетов</t>
  </si>
  <si>
    <t>Приложение 3</t>
  </si>
  <si>
    <t xml:space="preserve">    ОБЩЕГОСУДАРСТВЕННЫЕ ВОПРОСЫ</t>
  </si>
  <si>
    <t>0400</t>
  </si>
  <si>
    <t>00011100000000000000</t>
  </si>
  <si>
    <t>00010606000000000110</t>
  </si>
  <si>
    <t xml:space="preserve">      Земельный налог</t>
  </si>
  <si>
    <t>Исполнение муниципальных гарантий поселений в валюте Российской Федерации в случае,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</si>
  <si>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540</t>
  </si>
  <si>
    <t xml:space="preserve">      КУЛЬТУРА, КИНЕМАТОГРАФИЯ</t>
  </si>
  <si>
    <t>00010600000000000000</t>
  </si>
  <si>
    <t xml:space="preserve">    НАЛОГИ НА ИМУЩЕСТВО</t>
  </si>
  <si>
    <t>ИСТОЧНИКИ ВНУТРЕННЕГО ФИНАНСИРОВАНИЯ ДЕФИЦИТОВ БЮДЖЕТОВ</t>
  </si>
  <si>
    <t>1000</t>
  </si>
  <si>
    <t>0113</t>
  </si>
  <si>
    <t>ИТОГО ДОХОДОВ</t>
  </si>
  <si>
    <t>Наименование программы</t>
  </si>
  <si>
    <t xml:space="preserve">    ДОХОДЫ ОТ ПРОДАЖИ МАТЕРИАЛЬНЫХ И НЕМАТЕРИАЛЬНЫХ АКТИВОВ</t>
  </si>
  <si>
    <t>00011402000000000000</t>
  </si>
  <si>
    <t>1101</t>
  </si>
  <si>
    <t xml:space="preserve">      Другие вопросы в области национальной экономики</t>
  </si>
  <si>
    <t xml:space="preserve">                  Расходы на выплаты персоналу государственных (муниципальных) органов</t>
  </si>
  <si>
    <t xml:space="preserve">          Налог, взимаемый с налогоплательщиков, выбравших в качестве объекта налогообложения доходы</t>
  </si>
  <si>
    <t>00010501020010000110</t>
  </si>
  <si>
    <t>Приложение 10 изложить в следующей редакции:</t>
  </si>
  <si>
    <t xml:space="preserve">        Минимальный налог, зачисляемый в бюджеты субъектов Российской Федерации</t>
  </si>
  <si>
    <t>00010501050010000110</t>
  </si>
  <si>
    <t>0801</t>
  </si>
  <si>
    <t xml:space="preserve">      НАЦИОНАЛЬНАЯ ЭКОНОМИКА</t>
  </si>
  <si>
    <t xml:space="preserve">        Доходы, поступающие в порядке возмещения расходов, понесенных в связи с эксплуатацией имущества</t>
  </si>
  <si>
    <t>00011302060000000130</t>
  </si>
  <si>
    <t>Наличие права регрессного требования</t>
  </si>
  <si>
    <t>Проверка финансового состояния принципала</t>
  </si>
  <si>
    <t>Иные условия предоставления муниципальных гарантий</t>
  </si>
  <si>
    <t>1001</t>
  </si>
  <si>
    <t>00010102030010000110</t>
  </si>
  <si>
    <t xml:space="preserve">    СОЦИАЛЬНАЯ ПОЛИТИКА</t>
  </si>
  <si>
    <t xml:space="preserve">      Пенсионное обеспечение</t>
  </si>
  <si>
    <t xml:space="preserve">                Социальное обеспечение и иные выплаты населению</t>
  </si>
  <si>
    <t xml:space="preserve">                  Социальные выплаты гражданам, кроме публичных нормативных социальных выплат</t>
  </si>
  <si>
    <t>Приложение 2 изложить в следующей редакции:</t>
  </si>
  <si>
    <t>320</t>
  </si>
  <si>
    <t>Погашение бюджетных кредитов, полученных от других бюджетов бюджетной системы Российской Федерации в валюте Российской Федерации</t>
  </si>
  <si>
    <t xml:space="preserve">        Другие общегосударственные вопросы</t>
  </si>
  <si>
    <t>Сумма</t>
  </si>
  <si>
    <t xml:space="preserve">Наименование </t>
  </si>
  <si>
    <t>Уменьшение прочих остатков денежных средств бюджетов</t>
  </si>
  <si>
    <t>Иные источники внутреннего финансирования дефицитов бюджетов</t>
  </si>
  <si>
    <t>Наименование показателя</t>
  </si>
  <si>
    <t>Вид расходов</t>
  </si>
  <si>
    <t>Увеличение прочих остатков средств бюджетов</t>
  </si>
  <si>
    <t>Увеличение прочих остатков денежных средств бюджетов</t>
  </si>
  <si>
    <t>Уменьшение остатков средств бюджетов</t>
  </si>
  <si>
    <t>Внесение изменений</t>
  </si>
  <si>
    <t>0409</t>
  </si>
  <si>
    <t>Приложение 11</t>
  </si>
  <si>
    <t>раздел, подраздел</t>
  </si>
  <si>
    <t>Код бюджетной классификации Российской Федерации</t>
  </si>
  <si>
    <t>0412</t>
  </si>
  <si>
    <t xml:space="preserve">      Коммунальное хозяйство</t>
  </si>
  <si>
    <t xml:space="preserve">      Благоустройство</t>
  </si>
  <si>
    <t>Итого</t>
  </si>
  <si>
    <t>00010601000000000110</t>
  </si>
  <si>
    <t xml:space="preserve">      Налог на имущество физических лиц</t>
  </si>
  <si>
    <t>0502</t>
  </si>
  <si>
    <t>Раздел, подраздел</t>
  </si>
  <si>
    <t>".</t>
  </si>
  <si>
    <t>Изменение остатков средств на счетах по учету средств бюджетов</t>
  </si>
  <si>
    <t>Увеличение остатков средств бюджетов</t>
  </si>
  <si>
    <t>500</t>
  </si>
  <si>
    <t>Приложение 10</t>
  </si>
  <si>
    <t>."</t>
  </si>
  <si>
    <t xml:space="preserve">      Другие вопросы в области жилищно-коммунального хозяйства</t>
  </si>
  <si>
    <t>00010500000000000000</t>
  </si>
  <si>
    <t xml:space="preserve">    НАЛОГИ НА СОВОКУПНЫЙ ДОХОД</t>
  </si>
  <si>
    <t>00010501000000000110</t>
  </si>
  <si>
    <t>870</t>
  </si>
  <si>
    <t>(СКРЫТЬ КОЛОНКУ)</t>
  </si>
  <si>
    <t>Нормативы отчислений от федеральных налогов, региональных налогов, местных налогов и неналоговых доходов в бюджет муниципального образования городское поселение Кандалакша на 2011 год</t>
  </si>
  <si>
    <t xml:space="preserve">        Культура</t>
  </si>
  <si>
    <t>Приложение 9</t>
  </si>
  <si>
    <t>Приложение 1</t>
  </si>
  <si>
    <t>0100</t>
  </si>
  <si>
    <t xml:space="preserve">Перечень приложений </t>
  </si>
  <si>
    <t>Приложение</t>
  </si>
  <si>
    <t>Сумма гарантирования, тыс.руб.</t>
  </si>
  <si>
    <t>Программа</t>
  </si>
  <si>
    <t>муниципальных  внутренних заимствований</t>
  </si>
  <si>
    <t>Цель гарантирования</t>
  </si>
  <si>
    <t>Бюджетные кредиты от других бюджетов бюджетной системы Российской Федерации в валюте Российской Федерации</t>
  </si>
  <si>
    <t xml:space="preserve">      Резервные фонды</t>
  </si>
  <si>
    <t xml:space="preserve">      Другие общегосударственные вопросы</t>
  </si>
  <si>
    <t xml:space="preserve">      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</si>
  <si>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        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
</t>
  </si>
  <si>
    <t>Получение бюджетных кредитов от других бюджетов бюджетной системы Российской Федерации в валюте Российской Федерации</t>
  </si>
  <si>
    <t>00010501010010000110</t>
  </si>
  <si>
    <t xml:space="preserve">        Налог, взимаемый с налогоплательщиков, выбравших в качестве объекта налогообложения доходы</t>
  </si>
  <si>
    <t>00010501011010000110</t>
  </si>
  <si>
    <t xml:space="preserve">    КУЛЬТУРА, КИНЕМАТОГРАФИЯ</t>
  </si>
  <si>
    <t xml:space="preserve">      Культура</t>
  </si>
  <si>
    <t>300</t>
  </si>
  <si>
    <t>0505</t>
  </si>
  <si>
    <t>ВСЕГО РАСХОДОВ:</t>
  </si>
  <si>
    <t>00011400000000000000</t>
  </si>
  <si>
    <t>главного администратора доходов</t>
  </si>
  <si>
    <t>дохода бюджета</t>
  </si>
  <si>
    <t>001</t>
  </si>
  <si>
    <t xml:space="preserve">    НАЦИОНАЛЬНАЯ ЭКОНОМИКА</t>
  </si>
  <si>
    <t xml:space="preserve">      Дорожное хозяйство (дорожные фонды)</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</si>
  <si>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</si>
  <si>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(руб.)</t>
  </si>
  <si>
    <t>Приложение № 3</t>
  </si>
  <si>
    <t>1100</t>
  </si>
  <si>
    <t>Исполнение государственных и муниципальных гарантий в валюте Российской Федерации</t>
  </si>
  <si>
    <t>Приложение 9 изложить в следующей редакции:</t>
  </si>
  <si>
    <t>Исполнение государственных и муниципальных гарантий в валюте Российской Федерации в случае,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</si>
  <si>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0500</t>
  </si>
  <si>
    <t>0501</t>
  </si>
  <si>
    <t>0000</t>
  </si>
  <si>
    <t xml:space="preserve">    ФИЗИЧЕСКАЯ КУЛЬТУРА И СПОРТ</t>
  </si>
  <si>
    <t xml:space="preserve">      Физическая культура</t>
  </si>
  <si>
    <t xml:space="preserve">    ЖИЛИЩНО-КОММУНАЛЬНОЕ ХОЗЯЙСТВО</t>
  </si>
  <si>
    <t xml:space="preserve">      Жилищное хозяйство</t>
  </si>
  <si>
    <t>Целевая статья</t>
  </si>
  <si>
    <t>Код ведомства</t>
  </si>
  <si>
    <t>Код бюджетной классификации РФ</t>
  </si>
  <si>
    <t>Наименование</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</si>
  <si>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</si>
  <si>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0104</t>
  </si>
  <si>
    <t xml:space="preserve">главных администраторов  источников финансирования дефицита </t>
  </si>
  <si>
    <t>200</t>
  </si>
  <si>
    <t>240</t>
  </si>
  <si>
    <t>850</t>
  </si>
  <si>
    <t xml:space="preserve">    НАЛОГИ НА ПРИБЫЛЬ, ДОХОДЫ</t>
  </si>
  <si>
    <t>00010102000010000110</t>
  </si>
  <si>
    <t xml:space="preserve">      Налог на доходы физических лиц</t>
  </si>
  <si>
    <t>00010102010010000110</t>
  </si>
  <si>
    <t>00010102020010000110</t>
  </si>
  <si>
    <t>Кандалакшского района</t>
  </si>
  <si>
    <t>Приложение 4</t>
  </si>
  <si>
    <t>Приложение 5</t>
  </si>
  <si>
    <t>Приложение 6</t>
  </si>
  <si>
    <t>Объем бюджетных ассигнований на исполнение гарантий по возможным гарантийным случаям, руб.</t>
  </si>
  <si>
    <t xml:space="preserve">      ЖИЛИЩНО-КОММУНАЛЬНОЕ ХОЗЯЙСТВО</t>
  </si>
  <si>
    <t xml:space="preserve">                Иные бюджетные ассигнования</t>
  </si>
  <si>
    <t xml:space="preserve">                  Уплата налогов, сборов и иных платежей</t>
  </si>
  <si>
    <t xml:space="preserve">Перечень                                                                       </t>
  </si>
  <si>
    <t>0111</t>
  </si>
  <si>
    <t>0103</t>
  </si>
  <si>
    <t xml:space="preserve">      ОБЩЕГОСУДАРСТВЕННЫЕ ВОПРОСЫ</t>
  </si>
  <si>
    <t>Приложение 8</t>
  </si>
  <si>
    <t>Виды заимствований</t>
  </si>
  <si>
    <t>Внутренние заимствования (привлечение/погашение)</t>
  </si>
  <si>
    <t>Приложение 7</t>
  </si>
  <si>
    <t xml:space="preserve">    ДОХОДЫ ОТ ИСПОЛЬЗОВАНИЯ ИМУЩЕСТВА, НАХОДЯЩЕГОСЯ В ГОСУДАРСТВЕННОЙ И МУНИЦИПАЛЬНОЙ СОБСТВЕННОСТИ</t>
  </si>
  <si>
    <t>00011105000000000120</t>
  </si>
  <si>
    <t>000</t>
  </si>
  <si>
    <t>Кредиты кредитных организаций в валюте Российской Федерации</t>
  </si>
  <si>
    <t>Получение кредитов от кредитных организаций в валюте Российской Федерации</t>
  </si>
  <si>
    <t>Погашение кредитов, предоставленных кредитными организациями в валюте Российской Федерации</t>
  </si>
  <si>
    <t>800</t>
  </si>
  <si>
    <t>Бюджетные кредиты от других бюджетов бюджетной системы Российской Федерации</t>
  </si>
  <si>
    <t xml:space="preserve">  БЕЗВОЗМЕЗДНЫЕ ПОСТУПЛЕНИЯ</t>
  </si>
  <si>
    <t>0000000000</t>
  </si>
  <si>
    <t>0100000000</t>
  </si>
  <si>
    <t>0110000000</t>
  </si>
  <si>
    <t>0200000000</t>
  </si>
  <si>
    <t>0300000000</t>
  </si>
  <si>
    <t>0600000000</t>
  </si>
  <si>
    <t>0630000000</t>
  </si>
  <si>
    <t>0610000000</t>
  </si>
  <si>
    <t xml:space="preserve">      Связь и информатика</t>
  </si>
  <si>
    <t>0410</t>
  </si>
  <si>
    <t>0500000000</t>
  </si>
  <si>
    <t>1000000000</t>
  </si>
  <si>
    <t>0520000000</t>
  </si>
  <si>
    <t>0900000000</t>
  </si>
  <si>
    <t>0510000000</t>
  </si>
  <si>
    <t>0700000000</t>
  </si>
  <si>
    <t>0800000000</t>
  </si>
  <si>
    <t>0810000000</t>
  </si>
  <si>
    <t>0820000000</t>
  </si>
  <si>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</si>
  <si>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        Связь и информатика</t>
  </si>
  <si>
    <t>Погашение бюджетами городских поселений  кредитов от кредитных организаций в валюте Российской Федерации</t>
  </si>
  <si>
    <t>Получение кредитов от других бюджетов бюджетной системы Российской Федерации бюджетами городских поселений в валюте Российской Федерации</t>
  </si>
  <si>
    <t>Погашение бюджетами городских поселений кредитов от других бюджетов бюджетной системы Российской Федерации в валюте Российской Федерации</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</si>
  <si>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</si>
  <si>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</si>
  <si>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 </t>
  </si>
  <si>
    <t xml:space="preserve">        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t>
  </si>
  <si>
    <t>00010102040010000110</t>
  </si>
  <si>
    <t xml:space="preserve">        Земельный налог с организаций</t>
  </si>
  <si>
    <t>00010606030030000110</t>
  </si>
  <si>
    <t xml:space="preserve">        Земельный налог с физических лиц</t>
  </si>
  <si>
    <t>00010606040000000110</t>
  </si>
  <si>
    <t>00011109000000000120</t>
  </si>
  <si>
    <t>00011109040000000120</t>
  </si>
  <si>
    <t xml:space="preserve">                Прочие поступления от использования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</si>
  <si>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00011109045130000120</t>
  </si>
  <si>
    <t xml:space="preserve">          Доходы, поступающие в порядке возмещения расходов, понесенных в связи с эксплуатацией имущества городских поселений</t>
  </si>
  <si>
    <t>00011302065130000130</t>
  </si>
  <si>
    <t xml:space="preserve">        Прочие доходы от компенсации затрат государства
</t>
  </si>
  <si>
    <t>00011302990000000130</t>
  </si>
  <si>
    <t xml:space="preserve">          Прочие доходы от компенсации затрат бюджетов городских поселений</t>
  </si>
  <si>
    <t>00011302995130000130</t>
  </si>
  <si>
    <t xml:space="preserve">      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
</t>
  </si>
  <si>
    <t xml:space="preserve">    ШТРАФЫ, САНКЦИИ, ВОЗМЕЩЕНИЕ УЩЕРБА</t>
  </si>
  <si>
    <t>00011600000000000000</t>
  </si>
  <si>
    <t xml:space="preserve">      Прочие поступления от денежных взысканий (штрафов) и иных сумм в возмещение ущерба
</t>
  </si>
  <si>
    <t>00011690000000000140</t>
  </si>
  <si>
    <t xml:space="preserve">        Прочие поступления от денежных взысканий (штрафов) и иных сумм в возмещение ущерба, зачисляемые в бюджеты городских поселений</t>
  </si>
  <si>
    <t>00011690050130000140</t>
  </si>
  <si>
    <t xml:space="preserve">    ПРОЧИЕ НЕНАЛОГОВЫЕ ДОХОДЫ</t>
  </si>
  <si>
    <t>00011700000000000000</t>
  </si>
  <si>
    <t xml:space="preserve">      Прочие неналоговые доходы</t>
  </si>
  <si>
    <t>00011705000000000180</t>
  </si>
  <si>
    <t xml:space="preserve">        Прочие неналоговые доходы бюджетов городских поселений</t>
  </si>
  <si>
    <t>00011705050130000180</t>
  </si>
  <si>
    <t>Наименование / категория принципала</t>
  </si>
  <si>
    <t xml:space="preserve">      Сельское хозяйство и рыболовство</t>
  </si>
  <si>
    <t>0405</t>
  </si>
  <si>
    <t xml:space="preserve">        Сельское хозяйство и рыболовство</t>
  </si>
  <si>
    <t>к решению Совета депутатов сельского поселения Алакуртти</t>
  </si>
  <si>
    <t>бюджета сельского поселения Алакуртти Кандалакшского района</t>
  </si>
  <si>
    <t>Получение кредитов от кредитных организаций бюджетами сельских поселений в валюте Российской Федерации</t>
  </si>
  <si>
    <t>000 01 00 00 00 00 0000 000</t>
  </si>
  <si>
    <t>000 01 02 00 00 00 0000 000</t>
  </si>
  <si>
    <t>000 01 02 00 00 00 0000 700</t>
  </si>
  <si>
    <t>001 01 02 00 00 10 0000 710</t>
  </si>
  <si>
    <t>000 01 05 00 00 00 0000 000</t>
  </si>
  <si>
    <t>000 01 05 00 00 00 0000 500</t>
  </si>
  <si>
    <t>000 01 05 02 00 00 0000 500</t>
  </si>
  <si>
    <t>000 01 05 02 01 00 0000 510</t>
  </si>
  <si>
    <t>Увеличение прочих остатков денежных средств бюджетов сельских поселений</t>
  </si>
  <si>
    <t>001 01 05 02 01 10 0000 510</t>
  </si>
  <si>
    <t>000 01 05 00 00 00 0000 600</t>
  </si>
  <si>
    <t>000 01 05 02 00 00 0000 600</t>
  </si>
  <si>
    <t>000 01 05 02 01 00 0000 610</t>
  </si>
  <si>
    <t>001 01 05 02 01 10 0000 610</t>
  </si>
  <si>
    <t>Уменьшение прочих остатков денежных средств бюджетов сельских поселений</t>
  </si>
  <si>
    <t xml:space="preserve"> - органов местного самоуправления сельского поселения Алакуртти </t>
  </si>
  <si>
    <t>Администрация сельского поселения Алакуртти Кандалакшского района</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</si>
  <si>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</si>
  <si>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1 11 05035 10 0000 120</t>
  </si>
  <si>
    <t>Доходы от сдачи в аренду имущества, находящегося в оперативном управлении органов управления сельских поселений и созданных ими учреждений (за исключением имущества муниципальных бюджетных и автономных учреждений)</t>
  </si>
  <si>
    <t>1 13 02995 10 0000 130</t>
  </si>
  <si>
    <t>Прочие доходы от компенсации затрат бюджетов сельских поселений</t>
  </si>
  <si>
    <t>Дотации бюджетам сельских поселений на выравнивание бюджетной обеспеченности</t>
  </si>
  <si>
    <t>Прочие дотации бюджетам сельских поселений</t>
  </si>
  <si>
    <t>Прочие субсидии бюджетам сельских поселений</t>
  </si>
  <si>
    <t>Субвенции бюджетам сельских поселений на осуществление первичного воинского учета на территориях, где отсутствуют военные комиссариаты</t>
  </si>
  <si>
    <t>Прочие субвенции бюджетам сельских поселений</t>
  </si>
  <si>
    <t>Прочие межбюджетные трансферты, передаваемые бюджетам сельских поселений</t>
  </si>
  <si>
    <t>2 08 05000 10 0000 180</t>
  </si>
  <si>
    <t>1 11 05075 10 0000 120</t>
  </si>
  <si>
    <t>Доходы от сдачи в аренду имущества, составляющего казну сельских поселений (за исключением земельных участков)</t>
  </si>
  <si>
    <t>010</t>
  </si>
  <si>
    <t>Управление финансов администрации муниципального образования Кандалакшский район</t>
  </si>
  <si>
    <t>1 17 01050 10 0000 180</t>
  </si>
  <si>
    <t>Невыясненные поступления, зачисляемые в бюджеты сельских поселений</t>
  </si>
  <si>
    <t>00010501021010000110</t>
  </si>
  <si>
    <t xml:space="preserve">    ГОСУДАРСТВЕННАЯ ПОШЛИНА</t>
  </si>
  <si>
    <t xml:space="preserve">      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</si>
  <si>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 xml:space="preserve">        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</si>
  <si>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00010800000000000000</t>
  </si>
  <si>
    <t>00010804000010000110</t>
  </si>
  <si>
    <t>00010804020010000110</t>
  </si>
  <si>
    <t>00011105075100000120</t>
  </si>
  <si>
    <t xml:space="preserve">        БЕЗВОЗМЕЗДНЫЕ ПОСТУПЛЕНИЯ ОТ ДРУГИХ БЮДЖЕТОВ БЮДЖЕТНОЙ СИСТЕМЫ РОССИЙСКОЙ ФЕДЕРАЦИИ</t>
  </si>
  <si>
    <t xml:space="preserve">              Дотации на выравнивание бюджетной обеспеченности</t>
  </si>
  <si>
    <t xml:space="preserve">                Дотации бюджетам сельских поселений на выравнивание бюджетной обеспеченности</t>
  </si>
  <si>
    <t xml:space="preserve">                  Субсидии на формирование районных фондов финансовой поддержки поселений</t>
  </si>
  <si>
    <t>70530</t>
  </si>
  <si>
    <t xml:space="preserve">                  Субвенция на исполнение полномочий по расчету и предоставлению дотаций поселениям</t>
  </si>
  <si>
    <t>75010</t>
  </si>
  <si>
    <t xml:space="preserve">          Субсидии бюджетам бюджетной системы Российской Федерации (межбюджетные субсидии)</t>
  </si>
  <si>
    <t xml:space="preserve">              Прочие субсидии</t>
  </si>
  <si>
    <t xml:space="preserve">                Прочие субсидии бюджетам сельских поселений</t>
  </si>
  <si>
    <t>70570</t>
  </si>
  <si>
    <t xml:space="preserve">              Субвенции бюджетам на осуществление первичного воинского учета на территориях, где отсутствуют военные комиссариаты</t>
  </si>
  <si>
    <t xml:space="preserve">                Субвенции бюджетам сельских поселений на осуществление первичного воинского учета на территориях, где отсутствуют военные комиссариаты</t>
  </si>
  <si>
    <t xml:space="preserve">              Прочие субвенции</t>
  </si>
  <si>
    <t xml:space="preserve">                Прочие субвенции бюджетам сельских поселений</t>
  </si>
  <si>
    <t>75540</t>
  </si>
  <si>
    <t>75590</t>
  </si>
  <si>
    <t>75600</t>
  </si>
  <si>
    <t xml:space="preserve">          Иные межбюджетные трансферты</t>
  </si>
  <si>
    <t xml:space="preserve">              Прочие межбюджетные трансферты, передаваемые бюджетам</t>
  </si>
  <si>
    <t xml:space="preserve">                Прочие межбюджетные трансферты, передаваемые бюджетам сельских поселений</t>
  </si>
  <si>
    <t>Код главного администратора источников</t>
  </si>
  <si>
    <t>Код группы, подгруппы, статьи и вида источников</t>
  </si>
  <si>
    <t>01 02 00 00 10 0000 710</t>
  </si>
  <si>
    <t>Погашение бюджетами сельских поселений кредитов от кредитных организаций в валюте Российской Федерации</t>
  </si>
  <si>
    <t>01 02 00 00 10 0000 810</t>
  </si>
  <si>
    <t>01 03 01 00 10 0000 710</t>
  </si>
  <si>
    <t>Получение кредитов от других бюджетов бюджетной системы Российской Федерации бюджетами сельских поселений в валюте Российской Федерации</t>
  </si>
  <si>
    <t>01 03 01 00 10 0000 810</t>
  </si>
  <si>
    <t>Погашение бюджетами сельских поселений кредитов от других бюджетов бюджетной системы Российской Федерации в валюте Российской Федерации</t>
  </si>
  <si>
    <t>Иные источники финансирования дефицита  бюджета сельского поселения, администрирование которых может осуществляться главными администраторами источников финансирования дефицита сельского поселения в пределах их компетенции</t>
  </si>
  <si>
    <t>01 05 02 01 10 0000 510</t>
  </si>
  <si>
    <t xml:space="preserve">Увеличение прочих остатков денежных средств бюджетов сельских поселений </t>
  </si>
  <si>
    <t xml:space="preserve">Уменьшение прочих остатков денежных средств бюджетов  сельских поселений </t>
  </si>
  <si>
    <t>01 05 02 01 10 0000 610</t>
  </si>
  <si>
    <t>сельского поселения Алакуртти Кандалакшского района</t>
  </si>
  <si>
    <t>Погашение кредитов от кредитных организаций бюджетами сельских поселений в валюте Российской Федерации</t>
  </si>
  <si>
    <t>Погашение кредитов от других бюджетов бюджетной системы Российской Федерации бюджетами сельских поселений в валюте Российской Федерации</t>
  </si>
  <si>
    <t>Перв.</t>
  </si>
  <si>
    <t>00010601030100000110</t>
  </si>
  <si>
    <t xml:space="preserve">00010606033100000110
</t>
  </si>
  <si>
    <t xml:space="preserve">00010606043100000110
</t>
  </si>
  <si>
    <t xml:space="preserve">        Налог на имущество физических лиц, взимаемый по ставкам, применяемым к объектам налогообложения, расположенным в границах сельских поселений</t>
  </si>
  <si>
    <t xml:space="preserve">          Доходы от сдачи в аренду имущества, составляющего казну сельских поселений (за исключением земельных участков)</t>
  </si>
  <si>
    <t>Порядок предоставления иных межбюджетных трансфертов из бюджета сельского поселения Алакуртти Кандалакшского района</t>
  </si>
  <si>
    <t>Примечание:</t>
  </si>
  <si>
    <t xml:space="preserve">        Муниципальная программа 1. "Муниципальное управление и гражданское общество  сельского поселения Алакуртти Кандалакшского района"</t>
  </si>
  <si>
    <t>0110100000</t>
  </si>
  <si>
    <t xml:space="preserve">                Закупка товаров, работ и услуг для обеспечения государственных (муниципальных) нужд</t>
  </si>
  <si>
    <t xml:space="preserve">                  Иные закупки товаров, работ и услуг для обеспечения государственных (муниципальных) нужд</t>
  </si>
  <si>
    <t xml:space="preserve">            Основное мероприятие 1. Создание условий для получения населением информации о деятельности органов местного самоуправления</t>
  </si>
  <si>
    <t>0200100000</t>
  </si>
  <si>
    <t>0200200000</t>
  </si>
  <si>
    <t xml:space="preserve">        Муниципальная программа 3. “Управление муниципальными финансами, создание условий для эффективного, устойчивого и ответственного управления муниципальными финансами”</t>
  </si>
  <si>
    <t>0310000000</t>
  </si>
  <si>
    <t xml:space="preserve">            Основное мероприятие 1. Организация выполнения расходных обязательств муниципального образования</t>
  </si>
  <si>
    <t>0310100000</t>
  </si>
  <si>
    <t xml:space="preserve">            Основное мероприятие 2. Организация межбюджетного взаимодействия</t>
  </si>
  <si>
    <t>0310200000</t>
  </si>
  <si>
    <t xml:space="preserve">    НАЦИОНАЛЬНАЯ ОБОРОНА</t>
  </si>
  <si>
    <t>0200</t>
  </si>
  <si>
    <t xml:space="preserve">      Мобилизационная и вневойсковая подготовка</t>
  </si>
  <si>
    <t>0203</t>
  </si>
  <si>
    <t xml:space="preserve">            Основное мероприятие 1. Регулирование численности безнадзорных животных</t>
  </si>
  <si>
    <t>0510300000</t>
  </si>
  <si>
    <t>0520500000</t>
  </si>
  <si>
    <t>0520900000</t>
  </si>
  <si>
    <t>0630100000</t>
  </si>
  <si>
    <t>0640000000</t>
  </si>
  <si>
    <t>0640200000</t>
  </si>
  <si>
    <t>0710000000</t>
  </si>
  <si>
    <t>0710100000</t>
  </si>
  <si>
    <t xml:space="preserve">            Основное мероприятие 1. Обеспечение бесперебойной работы уличного освещения</t>
  </si>
  <si>
    <t>0610100000</t>
  </si>
  <si>
    <t>0640300000</t>
  </si>
  <si>
    <t xml:space="preserve">            Основное мероприятие 3. Благоустройство мест сбора мусора</t>
  </si>
  <si>
    <t>0610300000</t>
  </si>
  <si>
    <t>0640400000</t>
  </si>
  <si>
    <t>0810100000</t>
  </si>
  <si>
    <t xml:space="preserve">          Подпрограмма  2. “Искусство”</t>
  </si>
  <si>
    <t>0820100000</t>
  </si>
  <si>
    <t>1000100000</t>
  </si>
  <si>
    <t xml:space="preserve">            Основное мероприятие 1. Реализация мероприятий по пропаганде здорового образа жизни и вовлечению населения в занятия физической культурой и массовым спортом</t>
  </si>
  <si>
    <t>0900100000</t>
  </si>
  <si>
    <t>0900200000</t>
  </si>
  <si>
    <t xml:space="preserve">    Муниципальная программа 1. "Муниципальное управление и гражданское общество  сельского поселения Алакуртти Кандалакшского района"</t>
  </si>
  <si>
    <t xml:space="preserve">        Основное мероприятие 1. Создание условий для получения населением информации о деятельности органов местного самоуправления</t>
  </si>
  <si>
    <t xml:space="preserve">    Муниципальная программа 3. “Управление муниципальными финансами, создание условий для эффективного, устойчивого и ответственного управления муниципальными финансами”</t>
  </si>
  <si>
    <t xml:space="preserve">        Основное мероприятие 1. Организация выполнения расходных обязательств муниципального образования</t>
  </si>
  <si>
    <t xml:space="preserve">        Основное мероприятие 2. Организация межбюджетного взаимодействия</t>
  </si>
  <si>
    <t xml:space="preserve">        Основное мероприятие 1. Обеспечение бесперебойной работы уличного освещения</t>
  </si>
  <si>
    <t xml:space="preserve">        Основное мероприятие 3. Благоустройство мест сбора мусора</t>
  </si>
  <si>
    <t xml:space="preserve">        Основное мероприятие 1. Регулирование численности безнадзорных животных</t>
  </si>
  <si>
    <t xml:space="preserve">      Подпрограмма  2. “Искусство”</t>
  </si>
  <si>
    <t xml:space="preserve">        Основное мероприятие 1. Реализация мероприятий по пропаганде здорового образа жизни и вовлечению населения в занятия физической культурой и массовым спортом</t>
  </si>
  <si>
    <t xml:space="preserve">          Муниципальная программа 3. “Управление муниципальными финансами, создание условий для эффективного, устойчивого и ответственного управления муниципальными финансами”</t>
  </si>
  <si>
    <t xml:space="preserve">              Основное мероприятие 1. Организация выполнения расходных обязательств муниципального образования</t>
  </si>
  <si>
    <t xml:space="preserve">              Основное мероприятие 2. Организация межбюджетного взаимодействия</t>
  </si>
  <si>
    <t xml:space="preserve">      НАЦИОНАЛЬНАЯ ОБОРОНА</t>
  </si>
  <si>
    <t xml:space="preserve">        Мобилизационная и вневойсковая подготовка</t>
  </si>
  <si>
    <t xml:space="preserve">              Основное мероприятие 1. Регулирование численности безнадзорных животных</t>
  </si>
  <si>
    <t xml:space="preserve">            Подпрограмма  2. “Искусство”</t>
  </si>
  <si>
    <t>Код целевой статьи</t>
  </si>
  <si>
    <t>Порядок межбюдж. Трансфнертов на исполнение полномочий - см. Ворд</t>
  </si>
  <si>
    <t xml:space="preserve">              Компенсация расходов на оплату стоимости проезда и провоза багажа к месту использования отпуска и обратно лицам, работающим в организациях, финансируемых из местного бюджета</t>
  </si>
  <si>
    <t>0110113060</t>
  </si>
  <si>
    <t xml:space="preserve">              Расходы на выплаты по оплате труда  муниципальных служащих органов местного самоуправления</t>
  </si>
  <si>
    <t>0110106010</t>
  </si>
  <si>
    <t xml:space="preserve">              Расходы на обеспечение функций муниципальных служащих органов местного самоуправления</t>
  </si>
  <si>
    <t>0110106030</t>
  </si>
  <si>
    <t xml:space="preserve">              Расходы на выплаты по оплате труда  главы местной администрации</t>
  </si>
  <si>
    <t>0110104010</t>
  </si>
  <si>
    <t>0110107010</t>
  </si>
  <si>
    <t xml:space="preserve">              Резервные фонды местных администраций</t>
  </si>
  <si>
    <t xml:space="preserve">                  Резервные средства</t>
  </si>
  <si>
    <t xml:space="preserve">              Иные мероприятия, направленные на развитие межбюджетного взаимодействия</t>
  </si>
  <si>
    <t xml:space="preserve">                Межбюджетные трансферты</t>
  </si>
  <si>
    <t xml:space="preserve">                  Иные межбюджетные трансферты</t>
  </si>
  <si>
    <t xml:space="preserve">              Реструктуризация задолженности муниципальных учреждений по страховым взносам, пеням в бюджеты государственных внебюджетных фондов</t>
  </si>
  <si>
    <t>0310180360</t>
  </si>
  <si>
    <t>0310275540</t>
  </si>
  <si>
    <t xml:space="preserve">              Осуществление первичного воинского учета на территориях, где отсутствуют военные комиссариаты</t>
  </si>
  <si>
    <t>0310251180</t>
  </si>
  <si>
    <t>0200270570</t>
  </si>
  <si>
    <t>02002S0570</t>
  </si>
  <si>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</si>
  <si>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              Расходы на выплаты персоналу государственных (муниципальных) органов</t>
  </si>
  <si>
    <t xml:space="preserve">                ОБЩЕГОСУДАРСТВЕННЫЕ ВОПРОСЫ</t>
  </si>
  <si>
    <t xml:space="preserve">                  Другие общегосударственные вопросы</t>
  </si>
  <si>
    <t xml:space="preserve">            Закупка товаров, работ и услуг для обеспечения государственных (муниципальных) нужд</t>
  </si>
  <si>
    <t xml:space="preserve">              Иные закупки товаров, работ и услуг для обеспечения государственных (муниципальных) нужд</t>
  </si>
  <si>
    <t xml:space="preserve">            Межбюджетные трансферты</t>
  </si>
  <si>
    <t xml:space="preserve">              Иные межбюджетные трансферты</t>
  </si>
  <si>
    <t xml:space="preserve">          Расходы на выплаты по оплате труда  главы местной администрации</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</si>
  <si>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</si>
  <si>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          Расходы на выплаты по оплате труда  муниципальных служащих органов местного самоуправления</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</si>
  <si>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</si>
  <si>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          Расходы на обеспечение функций муниципальных служащих органов местного самоуправления</t>
  </si>
  <si>
    <t xml:space="preserve">            Иные бюджетные ассигнования</t>
  </si>
  <si>
    <t xml:space="preserve">              Уплата налогов, сборов и иных платежей</t>
  </si>
  <si>
    <t xml:space="preserve">          Компенсация расходов на оплату стоимости проезда и провоза багажа к месту использования отпуска и обратно лицам, работающим в организациях, финансируемых из местного бюджета</t>
  </si>
  <si>
    <t xml:space="preserve">          Резервные фонды местных администраций</t>
  </si>
  <si>
    <t xml:space="preserve">              Резервные средства</t>
  </si>
  <si>
    <t xml:space="preserve">                  Резервные фонды</t>
  </si>
  <si>
    <t xml:space="preserve">          Иные мероприятия, направленные на развитие межбюджетного взаимодействия</t>
  </si>
  <si>
    <t xml:space="preserve">                НАЦИОНАЛЬНАЯ ЭКОНОМИКА</t>
  </si>
  <si>
    <t xml:space="preserve">                  Связь и информатика</t>
  </si>
  <si>
    <t xml:space="preserve">          Реструктуризация задолженности муниципальных учреждений по страховым взносам, пеням в бюджеты государственных внебюджетных фондов</t>
  </si>
  <si>
    <t xml:space="preserve">          Осуществление первичного воинского учета на территориях, где отсутствуют военные комиссариаты</t>
  </si>
  <si>
    <t xml:space="preserve">                НАЦИОНАЛЬНАЯ ОБОРОНА</t>
  </si>
  <si>
    <t xml:space="preserve">                  Мобилизационная и вневойсковая подготовка</t>
  </si>
  <si>
    <t xml:space="preserve">                КУЛЬТУРА, КИНЕМАТОГРАФИЯ</t>
  </si>
  <si>
    <t xml:space="preserve">                  Культура</t>
  </si>
  <si>
    <t xml:space="preserve">                  Дорожное хозяйство (дорожные фонды)</t>
  </si>
  <si>
    <t xml:space="preserve">                ЖИЛИЩНО-КОММУНАЛЬНОЕ ХОЗЯЙСТВО</t>
  </si>
  <si>
    <t xml:space="preserve">                  Коммунальное хозяйство</t>
  </si>
  <si>
    <t xml:space="preserve">                  Благоустройство</t>
  </si>
  <si>
    <t xml:space="preserve">                  Сельское хозяйство и рыболовство</t>
  </si>
  <si>
    <t xml:space="preserve">                  Другие вопросы в области национальной экономики</t>
  </si>
  <si>
    <t xml:space="preserve">                  Жилищное хозяйство</t>
  </si>
  <si>
    <t xml:space="preserve">                  Другие вопросы в области жилищно-коммунального хозяйства</t>
  </si>
  <si>
    <t xml:space="preserve">                ФИЗИЧЕСКАЯ КУЛЬТУРА И СПОРТ</t>
  </si>
  <si>
    <t xml:space="preserve">                  Физическая культура</t>
  </si>
  <si>
    <t xml:space="preserve">            Социальное обеспечение и иные выплаты населению</t>
  </si>
  <si>
    <t xml:space="preserve">              Социальные выплаты гражданам, кроме публичных нормативных социальных выплат</t>
  </si>
  <si>
    <t xml:space="preserve">                СОЦИАЛЬНАЯ ПОЛИТИКА</t>
  </si>
  <si>
    <t xml:space="preserve">                  Пенсионное обеспечение</t>
  </si>
  <si>
    <t xml:space="preserve">                Реструктуризация задолженности муниципальных учреждений по страховым взносам, пеням в бюджеты государственных внебюджетных фондов</t>
  </si>
  <si>
    <t xml:space="preserve">                  Иные бюджетные ассигнования</t>
  </si>
  <si>
    <t xml:space="preserve">                    Уплата налогов, сборов и иных платежей</t>
  </si>
  <si>
    <t xml:space="preserve">                  Закупка товаров, работ и услуг для обеспечения государственных (муниципальных) нужд</t>
  </si>
  <si>
    <t xml:space="preserve">                    Иные закупки товаров, работ и услуг для обеспечения государственных (муниципальных) нужд</t>
  </si>
  <si>
    <t xml:space="preserve">                Осуществление первичного воинского учета на территориях, где отсутствуют военные комиссариаты</t>
  </si>
  <si>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</si>
  <si>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                    Расходы на выплаты персоналу государственных (муниципальных) органов</t>
  </si>
  <si>
    <t xml:space="preserve">          Муниципальная программа 1. "Муниципальное управление и гражданское общество  сельского поселения Алакуртти Кандалакшского района"</t>
  </si>
  <si>
    <t xml:space="preserve">                Компенсация расходов на оплату стоимости проезда и провоза багажа к месту использования отпуска и обратно лицам, работающим в организациях, финансируемых из местного бюджета</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</si>
  <si>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</si>
  <si>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                Расходы на выплаты по оплате труда  муниципальных служащих органов местного самоуправления</t>
  </si>
  <si>
    <t xml:space="preserve">                Расходы на обеспечение функций муниципальных служащих органов местного самоуправления</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</si>
  <si>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</si>
  <si>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                Расходы на выплаты по оплате труда  главы местной администрации</t>
  </si>
  <si>
    <t xml:space="preserve">        Резервные фонды</t>
  </si>
  <si>
    <t xml:space="preserve">                Резервные фонды местных администраций</t>
  </si>
  <si>
    <t xml:space="preserve">                    Резервные средства</t>
  </si>
  <si>
    <t xml:space="preserve">                Иные мероприятия, направленные на развитие межбюджетного взаимодействия</t>
  </si>
  <si>
    <t xml:space="preserve">                  Межбюджетные трансферты</t>
  </si>
  <si>
    <t xml:space="preserve">                    Иные межбюджетные трансферты</t>
  </si>
  <si>
    <t xml:space="preserve">              Основное мероприятие 1. Создание условий для получения населением информации о деятельности органов местного самоуправления</t>
  </si>
  <si>
    <t xml:space="preserve">        Дорожное хозяйство (дорожные фонды)</t>
  </si>
  <si>
    <t xml:space="preserve">        Другие вопросы в области национальной экономики</t>
  </si>
  <si>
    <t xml:space="preserve">        Коммунальное хозяйство</t>
  </si>
  <si>
    <t xml:space="preserve">              Основное мероприятие 1. Обеспечение бесперебойной работы уличного освещения</t>
  </si>
  <si>
    <t xml:space="preserve">        Благоустройство</t>
  </si>
  <si>
    <t xml:space="preserve">              Основное мероприятие 3. Благоустройство мест сбора мусора</t>
  </si>
  <si>
    <t xml:space="preserve">        Другие вопросы в области жилищно-коммунального хозяйства</t>
  </si>
  <si>
    <t xml:space="preserve">      СОЦИАЛЬНАЯ ПОЛИТИКА</t>
  </si>
  <si>
    <t xml:space="preserve">        Пенсионное обеспечение</t>
  </si>
  <si>
    <t xml:space="preserve">                  Социальное обеспечение и иные выплаты населению</t>
  </si>
  <si>
    <t xml:space="preserve">                    Социальные выплаты гражданам, кроме публичных нормативных социальных выплат</t>
  </si>
  <si>
    <t xml:space="preserve">      ФИЗИЧЕСКАЯ КУЛЬТУРА И СПОРТ</t>
  </si>
  <si>
    <t xml:space="preserve">        Физическая культура</t>
  </si>
  <si>
    <t xml:space="preserve">              Основное мероприятие 1. Реализация мероприятий по пропаганде здорового образа жизни и вовлечению населения в занятия физической культурой и массовым спортом</t>
  </si>
  <si>
    <t xml:space="preserve">            Основное мероприятие 2. Развитие технической и технологической  инфраструктуры и обеспечение информационной безопасности</t>
  </si>
  <si>
    <t xml:space="preserve">        Основное мероприятие 2. Развитие технической и технологической  инфраструктуры и обеспечение информационной безопасности</t>
  </si>
  <si>
    <t xml:space="preserve">              Основное мероприятие 2. Развитие технической и технологической  инфраструктуры и обеспечение информационной безопасности</t>
  </si>
  <si>
    <t>За счет источников финансирования дефицита бюджета сельского поселения Алакуртти Кандалакшского района</t>
  </si>
  <si>
    <t>За счет расходов бюджета сельского поселения Алакуртти Кандалакшского района</t>
  </si>
  <si>
    <t>Исполнение муниципальных гарантий сельского поселения Алакуртти Кандалакшского района</t>
  </si>
  <si>
    <t xml:space="preserve">            Основное мероприятие 5. Разработка схемы дорожных знаков, приобретение и установка новых дорожных знаков, замена знаков, не соответствующих ГОСТу, приобретение и установка уличных камер видеонаблюдения</t>
  </si>
  <si>
    <t xml:space="preserve">        Муниципальная программа 11. "Обеспечение безопасных и благоприятных условий проживания граждан на территории сельского поселения Алакуртти Кандалакшского района"</t>
  </si>
  <si>
    <t>1100000000</t>
  </si>
  <si>
    <t>1100100000</t>
  </si>
  <si>
    <t>1100175590</t>
  </si>
  <si>
    <t>1100175600</t>
  </si>
  <si>
    <t xml:space="preserve">        Основное мероприятие 5. Разработка схемы дорожных знаков, приобретение и установка новых дорожных знаков, замена знаков, не соответствующих ГОСТу, приобретение и установка уличных камер видеонаблюдения</t>
  </si>
  <si>
    <t xml:space="preserve">    Муниципальная программа 11. "Обеспечение безопасных и благоприятных условий проживания граждан на территории сельского поселения Алакуртти Кандалакшского района"</t>
  </si>
  <si>
    <t xml:space="preserve">          Муниципальная программа 11. "Обеспечение безопасных и благоприятных условий проживания граждан на территории сельского поселения Алакуртти Кандалакшского района"</t>
  </si>
  <si>
    <t xml:space="preserve">              Основное мероприятие 5. Разработка схемы дорожных знаков, приобретение и установка новых дорожных знаков, замена знаков, не соответствующих ГОСТу, приобретение и установка уличных камер видеонаблюдения</t>
  </si>
  <si>
    <t xml:space="preserve">              Расходы на компенсационные выплаты и выплаты, осуществляемые при предоставлении социальных гарантий  муниципальным служащим, уволенным по сокращению штатной численности работников органов местного самоуправления в связи с проведением мероприятий по оптимизации деятельности органов местного самоуправления и сокращению расходов на их содержание</t>
  </si>
  <si>
    <t>0110108400</t>
  </si>
  <si>
    <t xml:space="preserve">          Расходы на компенсационные выплаты и выплаты, осуществляемые при предоставлении социальных гарантий  муниципальным служащим, уволенным по сокращению штатной численности работников органов местного самоуправления в связи с проведением мероприятий по оптимизации деятельности органов местного самоуправления и сокращению расходов на их содержание</t>
  </si>
  <si>
    <t xml:space="preserve">                Расходы на компенсационные выплаты и выплаты, осуществляемые при предоставлении социальных гарантий  муниципальным служащим, уволенным по сокращению штатной численности работников органов местного самоуправления в связи с проведением мероприятий по оптимизации деятельности органов местного самоуправления и сокращению расходов на их содержание</t>
  </si>
  <si>
    <t xml:space="preserve">                 Субсидия на софинансирование расходных обязательств муниципальных образований на оплату взносов на капитальный ремонт за муниципальный жилой фонд в многоквартирных домах Мурманской области</t>
  </si>
  <si>
    <t>70850</t>
  </si>
  <si>
    <t>0710200000</t>
  </si>
  <si>
    <t>0110200000</t>
  </si>
  <si>
    <t xml:space="preserve">              Исполнение судебных решений</t>
  </si>
  <si>
    <t xml:space="preserve">          Исполнение судебных решений</t>
  </si>
  <si>
    <t xml:space="preserve">                Исполнение судебных решений</t>
  </si>
  <si>
    <t>2 18 05010 10 0000 180</t>
  </si>
  <si>
    <t>Доходы бюджетов сельских поселений от возврата бюджетными учреждениями остатков субсидий прошлых лет</t>
  </si>
  <si>
    <t>на 2017 год</t>
  </si>
  <si>
    <t>00011105035100000120</t>
  </si>
  <si>
    <t xml:space="preserve">     Доходы от сдачи в аренду имущества, находящегося в оперативном управлении органов управления сельских поселений и созданных ими учреждений (за исключением имущества муниципальных бюджетных и автономных учреждений)</t>
  </si>
  <si>
    <t xml:space="preserve">      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
</t>
  </si>
  <si>
    <t xml:space="preserve">00011105030000000120
</t>
  </si>
  <si>
    <t xml:space="preserve">      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
</t>
  </si>
  <si>
    <t xml:space="preserve">                  Сопровождение автоматизированных рабочих мест АРМ "Муниципал" в рамках подсистемы нормативных правовых актов единой системы информационно-телекоммуникационного обеспечения Российской Федерации</t>
  </si>
  <si>
    <t>71100</t>
  </si>
  <si>
    <t xml:space="preserve">                 Предоставление субсидии на софинансирование расходов, направляемых на оплату трудаи начисления на выплаты по оплате труда работникам муниципальных учреждений</t>
  </si>
  <si>
    <t xml:space="preserve">                  Предоставление субвенций из областного бюджета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</si>
  <si>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 xml:space="preserve">                  Организация осуществления органами местного самоуправления государственных полномочий по отлову и содержанию безнадзорных животных (субвенция бюджетам муниципальных образований) </t>
  </si>
  <si>
    <t xml:space="preserve">                  Отлов и содержание безнадзорных животных (субвенция бюджетам муниципальных образований)</t>
  </si>
  <si>
    <t>000 2 00 00000 00 0000 000</t>
  </si>
  <si>
    <t>000 2 02 00000 00 0000 000</t>
  </si>
  <si>
    <t xml:space="preserve">по кодам классификации доходов бюджетов </t>
  </si>
  <si>
    <t xml:space="preserve"> по целевым статьям (муниципальным программам и непрограммным направлениям деятельности), группам и подгруппам видов расходов, разделам и подразделам классификации расходов бюджетов </t>
  </si>
  <si>
    <t xml:space="preserve">на 2017 год  </t>
  </si>
  <si>
    <t>финансируемых из бюджета сельского поселения Алакуртти Кандалакшского района</t>
  </si>
  <si>
    <t>в 2017 году</t>
  </si>
  <si>
    <t>Приложение № 2</t>
  </si>
  <si>
    <t xml:space="preserve">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
</t>
  </si>
  <si>
    <t>Межбюджетные трансферты,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t>
  </si>
  <si>
    <t xml:space="preserve">                Межбюджетные трансферты,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t>
  </si>
  <si>
    <t>Доходы бюджетов сельских поселений от возврата остатков субсидий, субвенций и иных межбюджетных трансфертов, имеющих целевое назначение, прошлых лет из бюджетов муниципальных районов</t>
  </si>
  <si>
    <t>Возврат остатков иных межбюджетных трансфертов на комплектование книжных фондов библиотек муниципальных образований и государственных библиотек городов Москвы и Санкт-Петербурга из бюджетов сельских поселений</t>
  </si>
  <si>
    <t>Возврат прочих остатков субсидий, субвенций и иных межбюджетных трансфертов, имеющих целевое назначение, прошлых лет из бюджетов сельских поселений</t>
  </si>
  <si>
    <t xml:space="preserve">  на 2017 год</t>
  </si>
  <si>
    <t>Приложение  10</t>
  </si>
  <si>
    <t>сельского поселения Алакуртти Кандалакшского района в валюте Российской Федерации на 2017 год</t>
  </si>
  <si>
    <t>1. Перечень подлежащих предоставлению муниципальных гарантий сельского поселения Алакуртти Кандалакшского района в 2017 году</t>
  </si>
  <si>
    <t>2. Общий объем бюджетных ассигнований, предусмотренных на исполнение муниципальных гарантий сельского поселения Алакуртти Кандалакшского района по возможным гарантийным случаям в 2017 году</t>
  </si>
  <si>
    <t>1 13 01995 10 0000 130</t>
  </si>
  <si>
    <t>Прочие доходы от оказания платных услуг (работ) получателями средств бюджетов сельских поселений</t>
  </si>
  <si>
    <t xml:space="preserve">          Подпрограмма 1. “Повышение эффективности муниципального управления в органах местного самоуправления сельского поселения Алакуртти Кандалакшского района”</t>
  </si>
  <si>
    <t xml:space="preserve">            Основное мероприятие 1. Обеспечение выполнения задач и функций органами местного самоуправления сельского поселения Алакуртти Кандалакшского района, направленных на реализацию полномочий по решению вопросов местного значения</t>
  </si>
  <si>
    <t xml:space="preserve">              Расходы на выплаты по оплате труда  немуниципальных служащих аппарата органов местного самоуправления</t>
  </si>
  <si>
    <t>0110190330</t>
  </si>
  <si>
    <t>0110191020</t>
  </si>
  <si>
    <t xml:space="preserve">            Основное мероприятие 2. Создание условий для осуществления эффективного муниципального управления по исполнению прочих обязательств</t>
  </si>
  <si>
    <t>0110290340</t>
  </si>
  <si>
    <t xml:space="preserve">        Муниципальная программа 2. "Информационное общество сельского поселения Алакуртти Кандалакшского района"</t>
  </si>
  <si>
    <t xml:space="preserve">              Размещение на официальном сайте администрации сельского поселения Алакуртти Кандалакшского района информации и материалов о социально-экономическом, культурном, общественно-политическом развитии муниципального образования, деятельности органов местного самоуправления</t>
  </si>
  <si>
    <t>0200190010</t>
  </si>
  <si>
    <t xml:space="preserve">              Опубликование в информационном бюллетене "Алакуртти - наша земля" информации и материалов  о социально-экономическом, культурном, общественно-политическом развитии муниципального образования, деятельности органов местного самоуправления</t>
  </si>
  <si>
    <t>0200190020</t>
  </si>
  <si>
    <t>0200290570</t>
  </si>
  <si>
    <t xml:space="preserve">          Подпрограмма 1. “Управление муниципальными финансами сельского поселения Алакуртти Кандалакшского района”</t>
  </si>
  <si>
    <t xml:space="preserve">              Предоставление субвенций из областного бюджета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</si>
  <si>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 xml:space="preserve">              Средства местного бюджета на осуществление первичного воинского учета на территориях, где отсутствуют военные комиссариаты</t>
  </si>
  <si>
    <t xml:space="preserve">              Отлов и содержание безнадзорных животных (субвенция бюджетам муниципальных образований)</t>
  </si>
  <si>
    <t xml:space="preserve">              Организация осуществления органами местного самоуправления государственных полномочий по отлову и содержанию безнадзорных животных (субвенция бюджетам муниципальных образований)</t>
  </si>
  <si>
    <t xml:space="preserve">        Муниципальная программа 5. “Развитие транспортной системы в сельском поселении Алакуртти Кандалакшского района”</t>
  </si>
  <si>
    <t xml:space="preserve">          Подпрограмма 1. “Развитие транспортной инфраструктуры сельского поселения Алакуртти Кандалакшского района”</t>
  </si>
  <si>
    <t xml:space="preserve">            Основное мероприятие 3. Ремонт и капитальный ремонт автомобильных дорог и искусственных сооружений на них</t>
  </si>
  <si>
    <t xml:space="preserve">              Иные межбюджетные трансферты на исполнение переданных полномочии в части дорожной деятельности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t>
  </si>
  <si>
    <t>0510385010</t>
  </si>
  <si>
    <t xml:space="preserve">          Подпрограмма 2. “Повышение безопасности дорожного движения и снижения дорожно-транспортного травматизма в сельском поселении Алакуртти  Кандалакшского района”</t>
  </si>
  <si>
    <t>0520585010</t>
  </si>
  <si>
    <t xml:space="preserve">            Основное мероприятие 9. Содержание автомобильных дорог и сооружений на них в границах сельского поселения Алакуртти Кандалакшского района</t>
  </si>
  <si>
    <t xml:space="preserve">              Иные межбюджетные трансферты  на исполнение переданных полномочий в части дорожной деятельности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t>
  </si>
  <si>
    <t>0520985010</t>
  </si>
  <si>
    <t xml:space="preserve">              Сопровождение автоматизированных рабочих мест АРМ "Муниципал" в рамках подсистемы нормативных правовых актов единой системы информационно-телекоммуникационного обеспечения Российской Федерации</t>
  </si>
  <si>
    <t xml:space="preserve">              Средства местного бюджета на софинансирование к субсидии на сопровождение автоматизированных рабочих мест АРМ "Муниципал" в рамках подсистемы нормативных правовых актов единой системы информационно-телекоммуникационного обеспечения Российской Федерации</t>
  </si>
  <si>
    <t xml:space="preserve">        Муниципальная программа 6. “Обеспечение комфортной среды проживания населения сельского поселения Алакуртти Кандалакшского района”</t>
  </si>
  <si>
    <t xml:space="preserve">          Подпрограмма 3. “Регулирование земельных отношений на территории сельского поселения Алакуртти Кандалакшского района”</t>
  </si>
  <si>
    <t xml:space="preserve">              Иные межбюджетные трансферты на исполнение переданных полномочий в части утверждения генеральных планов поселения, правил землепользования и застройки, утверждение подготовленной на основе генеральных планов поселения документации по планировке территории</t>
  </si>
  <si>
    <t>0630185040</t>
  </si>
  <si>
    <t xml:space="preserve">          Подпрограмма 4. “Поддержка и развитие жилищно-коммунального хозяйства сельского поселения Алакуртти Кандалакшского района”</t>
  </si>
  <si>
    <t xml:space="preserve">              Иные межбюджетные трансферты на исполнение переданных полномочий в части обеспечения проживающих в поселении и нуждающихся в жилых помещениях малоимущих граждан жилыми помещениями, организации строительства и содержания муниципального жилищного фонда, создания условий для жилищного строительства, осуществления муниципального жилищного контроля, а также иных полномочий органов местного самоуправления в соответствии с жилищным законодательством</t>
  </si>
  <si>
    <t>0640285020</t>
  </si>
  <si>
    <t xml:space="preserve">        Муниципальная программа 7. “Энергоэффективность и развитие энергетики сельского поселения Алакуртти Кандалакшского района”</t>
  </si>
  <si>
    <t xml:space="preserve">          Подпрограмма 1. “Энергосбережение и повышение энергоэффективности социальной сферы сельского поселения Алакуртти Кандалакшского района”.</t>
  </si>
  <si>
    <t>0710185020</t>
  </si>
  <si>
    <t>0710285020</t>
  </si>
  <si>
    <t xml:space="preserve">            Основное мероприятие 3. Разработка схем теплоснабжения, водоснабжения и водоотведения на территории сельского поселения Алакуртти Кандалакшского района, разработка программы комплексного развития на основании схем</t>
  </si>
  <si>
    <t xml:space="preserve">              Иные межбюджетные трансферты на исполнение переданных полномочий  в части организации в границах поселения электро-, тепло-, газо- и водоснабжения населения топливом в пределах полномочий, переданных законодательством Российской Федерации</t>
  </si>
  <si>
    <t>0640385070</t>
  </si>
  <si>
    <t xml:space="preserve">          Подпрограмма 1. “Благоустройство территорий сельского поселения Алакуртти Кандалакшского района”</t>
  </si>
  <si>
    <t xml:space="preserve">              Расходы на обеспечение бесперебойной работы уличного освещения</t>
  </si>
  <si>
    <t>0610190350</t>
  </si>
  <si>
    <t xml:space="preserve">            Основное мероприятие 5. Благоустройство территории сельского поселения Алакуртти Кандалакшского района</t>
  </si>
  <si>
    <t>0610500000</t>
  </si>
  <si>
    <t xml:space="preserve">              Расходы на благоустройство территории сельского поселения Алакуртти Кандалакшского района</t>
  </si>
  <si>
    <t>0610590360</t>
  </si>
  <si>
    <t>0640485020</t>
  </si>
  <si>
    <t xml:space="preserve">                  Расходы на выплаты персоналу казенных учреждений</t>
  </si>
  <si>
    <t>110</t>
  </si>
  <si>
    <t xml:space="preserve">    ОХРАНА ОКРУЖАЮЩЕЙ СРЕДЫ</t>
  </si>
  <si>
    <t>0600</t>
  </si>
  <si>
    <t xml:space="preserve">      Охрана объектов растительного и животного мира и среды их обитания</t>
  </si>
  <si>
    <t>0603</t>
  </si>
  <si>
    <t>0610200000</t>
  </si>
  <si>
    <t xml:space="preserve">              Иные межбюджетные трансферты на исполнение переданных полномочий в части организации деятельности по сбору  (в том числе раздельному сбору) и транспортированию твердых коммунальных отходов на территории поселения</t>
  </si>
  <si>
    <t>0610285030</t>
  </si>
  <si>
    <t>0610385030</t>
  </si>
  <si>
    <t xml:space="preserve">        Муниципальная программа 8. “Развитие культуры и сохранение культурного наследия сельского поселения Алакуртти Кандалакшского района”</t>
  </si>
  <si>
    <t xml:space="preserve">          Подпрограмма 1. "Наследие"</t>
  </si>
  <si>
    <t xml:space="preserve">            Основное мероприятие 1. Развитие библиотечного дела</t>
  </si>
  <si>
    <t xml:space="preserve">              Предоставление субсидии  на софинансирование расходов, направляемых на оплату труда и начисления на выплаты по оплате труда работникам муниципальных учреждений</t>
  </si>
  <si>
    <t>0810171100</t>
  </si>
  <si>
    <t xml:space="preserve">              Иные межбюджетные трансферты на исполнение переданных полномочий в части организации библиотечного обслуживания населения, комплектования и обеспечения сохранности библиотечных фондов библиотек поселения (с.п. Алакуртти)</t>
  </si>
  <si>
    <t>0810185060</t>
  </si>
  <si>
    <t xml:space="preserve">              Средства местного бюджета на софинансирование к  субсидии  на софинансирование расходов, направляемых на оплату труда и начисления на выплаты по оплате труда работникам муниципальных учреждений</t>
  </si>
  <si>
    <t>08101S1100</t>
  </si>
  <si>
    <t xml:space="preserve">            Основное мероприятие 1. Обеспечение развития творческого потенциала и организации досуга населения</t>
  </si>
  <si>
    <t>0820113060</t>
  </si>
  <si>
    <t>0820171100</t>
  </si>
  <si>
    <t xml:space="preserve">              Расходы на обеспечение развития творческого потенциала и организации досуга населения</t>
  </si>
  <si>
    <t>0820190380</t>
  </si>
  <si>
    <t>08201S1100</t>
  </si>
  <si>
    <t xml:space="preserve">        Муниципальная программа 10. “Социальная политика сельского поселения Алакуртти Кандалакшского района”</t>
  </si>
  <si>
    <t xml:space="preserve">            Основное мероприятие 1. Доплаты к пенсиям лицам, замещавшим муниципальные должности</t>
  </si>
  <si>
    <t xml:space="preserve">              Расходы на доплаты к пенсиям</t>
  </si>
  <si>
    <t>1000190420</t>
  </si>
  <si>
    <t xml:space="preserve">            Основное мероприятие 2. Доплаты к пенсиям муниципальных служащих</t>
  </si>
  <si>
    <t>1000200000</t>
  </si>
  <si>
    <t>1000290420</t>
  </si>
  <si>
    <t xml:space="preserve">        Муниципальная программа 9. “Развитие физической культуры и спорта в сельском поселении Алакуртти Кандалакшского района”</t>
  </si>
  <si>
    <t xml:space="preserve">              Расходы на реализацию мероприятий по пропаганде здорового образа жизни и вовлечению населения в занятия физической культурой и массовым спортом</t>
  </si>
  <si>
    <t>0900190390</t>
  </si>
  <si>
    <t xml:space="preserve">            Основное мероприятие 2. Обеспечение развития физической культуры и спорта</t>
  </si>
  <si>
    <t>0900213060</t>
  </si>
  <si>
    <t xml:space="preserve">              Расходы на обеспечение развития физической культуры и спорта</t>
  </si>
  <si>
    <t>0900290400</t>
  </si>
  <si>
    <t>0900300000</t>
  </si>
  <si>
    <t xml:space="preserve">              Расходы на приобретение спортивного оборудования и инвентаря</t>
  </si>
  <si>
    <t>0900390410</t>
  </si>
  <si>
    <t xml:space="preserve">      Подпрограмма 1. “Повышение эффективности муниципального управления в органах местного самоуправления сельского поселения Алакуртти Кандалакшского района”</t>
  </si>
  <si>
    <t xml:space="preserve">        Основное мероприятие 1. Обеспечение выполнения задач и функций органами местного самоуправления сельского поселения Алакуртти Кандалакшского района, направленных на реализацию полномочий по решению вопросов местного значения</t>
  </si>
  <si>
    <t xml:space="preserve">          Расходы на выплаты по оплате труда  немуниципальных служащих аппарата органов местного самоуправления</t>
  </si>
  <si>
    <t xml:space="preserve">        Основное мероприятие 2. Создание условий для осуществления эффективного муниципального управления по исполнению прочих обязательств</t>
  </si>
  <si>
    <t xml:space="preserve">    Муниципальная программа 2. "Информационное общество сельского поселения Алакуртти Кандалакшского района"</t>
  </si>
  <si>
    <t xml:space="preserve">          Размещение на официальном сайте администрации сельского поселения Алакуртти Кандалакшского района информации и материалов о социально-экономическом, культурном, общественно-политическом развитии муниципального образования, деятельности органов местного самоуправления</t>
  </si>
  <si>
    <t xml:space="preserve">          Опубликование в информационном бюллетене "Алакуртти - наша земля" информации и материалов  о социально-экономическом, культурном, общественно-политическом развитии муниципального образования, деятельности органов местного самоуправления</t>
  </si>
  <si>
    <t xml:space="preserve">          Сопровождение автоматизированных рабочих мест АРМ "Муниципал" в рамках подсистемы нормативных правовых актов единой системы информационно-телекоммуникационного обеспечения Российской Федерации</t>
  </si>
  <si>
    <t xml:space="preserve">          Средства местного бюджета на софинансирование к субсидии на сопровождение автоматизированных рабочих мест АРМ "Муниципал" в рамках подсистемы нормативных правовых актов единой системы информационно-телекоммуникационного обеспечения Российской Федерации</t>
  </si>
  <si>
    <t xml:space="preserve">      Подпрограмма 1. “Управление муниципальными финансами сельского поселения Алакуртти Кандалакшского района”</t>
  </si>
  <si>
    <t xml:space="preserve">          Предоставление субвенций из областного бюджета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</si>
  <si>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 xml:space="preserve">          Средства местного бюджета на осуществление первичного воинского учета на территориях, где отсутствуют военные комиссариаты</t>
  </si>
  <si>
    <t xml:space="preserve">    Муниципальная программа 5. “Развитие транспортной системы в сельском поселении Алакуртти Кандалакшского района”</t>
  </si>
  <si>
    <t xml:space="preserve">      Подпрограмма 1. “Развитие транспортной инфраструктуры сельского поселения Алакуртти Кандалакшского района”</t>
  </si>
  <si>
    <t xml:space="preserve">        Основное мероприятие 3. Ремонт и капитальный ремонт автомобильных дорог и искусственных сооружений на них</t>
  </si>
  <si>
    <t xml:space="preserve">          Иные межбюджетные трансферты на исполнение переданных полномочии в части дорожной деятельности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t>
  </si>
  <si>
    <t xml:space="preserve">      Подпрограмма 2. “Повышение безопасности дорожного движения и снижения дорожно-транспортного травматизма в сельском поселении Алакуртти  Кандалакшского района”</t>
  </si>
  <si>
    <t xml:space="preserve">        Основное мероприятие 9. Содержание автомобильных дорог и сооружений на них в границах сельского поселения Алакуртти Кандалакшского района</t>
  </si>
  <si>
    <t xml:space="preserve">          Иные межбюджетные трансферты  на исполнение переданных полномочий в части дорожной деятельности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t>
  </si>
  <si>
    <t xml:space="preserve">    Муниципальная программа 6. “Обеспечение комфортной среды проживания населения сельского поселения Алакуртти Кандалакшского района”</t>
  </si>
  <si>
    <t xml:space="preserve">      Подпрограмма 1. “Благоустройство территорий сельского поселения Алакуртти Кандалакшского района”</t>
  </si>
  <si>
    <t xml:space="preserve">          Расходы на обеспечение бесперебойной работы уличного освещения</t>
  </si>
  <si>
    <t xml:space="preserve">          Иные межбюджетные трансферты на исполнение переданных полномочий в части организации деятельности по сбору  (в том числе раздельному сбору) и транспортированию твердых коммунальных отходов на территории поселения</t>
  </si>
  <si>
    <t xml:space="preserve">                ОХРАНА ОКРУЖАЮЩЕЙ СРЕДЫ</t>
  </si>
  <si>
    <t xml:space="preserve">                  Охрана объектов растительного и животного мира и среды их обитания</t>
  </si>
  <si>
    <t xml:space="preserve">        Основное мероприятие 5. Благоустройство территории сельского поселения Алакуртти Кандалакшского района</t>
  </si>
  <si>
    <t xml:space="preserve">          Расходы на благоустройство территории сельского поселения Алакуртти Кандалакшского района</t>
  </si>
  <si>
    <t xml:space="preserve">      Подпрограмма 3. “Регулирование земельных отношений на территории сельского поселения Алакуртти Кандалакшского района”</t>
  </si>
  <si>
    <t xml:space="preserve">          Иные межбюджетные трансферты на исполнение переданных полномочий в части утверждения генеральных планов поселения, правил землепользования и застройки, утверждение подготовленной на основе генеральных планов поселения документации по планировке территории</t>
  </si>
  <si>
    <t xml:space="preserve">      Подпрограмма 4. “Поддержка и развитие жилищно-коммунального хозяйства сельского поселения Алакуртти Кандалакшского района”</t>
  </si>
  <si>
    <t xml:space="preserve">          Иные межбюджетные трансферты на исполнение переданных полномочий в части обеспечения проживающих в поселении и нуждающихся в жилых помещениях малоимущих граждан жилыми помещениями, организации строительства и содержания муниципального жилищного фонда, создания условий для жилищного строительства, осуществления муниципального жилищного контроля, а также иных полномочий органов местного самоуправления в соответствии с жилищным законодательством</t>
  </si>
  <si>
    <t xml:space="preserve">        Основное мероприятие 3. Разработка схем теплоснабжения, водоснабжения и водоотведения на территории сельского поселения Алакуртти Кандалакшского района, разработка программы комплексного развития на основании схем</t>
  </si>
  <si>
    <t xml:space="preserve">          Иные межбюджетные трансферты на исполнение переданных полномочий  в части организации в границах поселения электро-, тепло-, газо- и водоснабжения населения топливом в пределах полномочий, переданных законодательством Российской Федерации</t>
  </si>
  <si>
    <t xml:space="preserve">              Расходы на выплаты персоналу казенных учреждений</t>
  </si>
  <si>
    <t xml:space="preserve">    Муниципальная программа 7. “Энергоэффективность и развитие энергетики сельского поселения Алакуртти Кандалакшского района”</t>
  </si>
  <si>
    <t xml:space="preserve">      Подпрограмма 1. “Энергосбережение и повышение энергоэффективности социальной сферы сельского поселения Алакуртти Кандалакшского района”.</t>
  </si>
  <si>
    <t xml:space="preserve">    Муниципальная программа 8. “Развитие культуры и сохранение культурного наследия сельского поселения Алакуртти Кандалакшского района”</t>
  </si>
  <si>
    <t xml:space="preserve">      Подпрограмма 1. "Наследие"</t>
  </si>
  <si>
    <t xml:space="preserve">        Основное мероприятие 1. Развитие библиотечного дела</t>
  </si>
  <si>
    <t xml:space="preserve">          Предоставление субсидии  на софинансирование расходов, направляемых на оплату труда и начисления на выплаты по оплате труда работникам муниципальных учреждений</t>
  </si>
  <si>
    <t xml:space="preserve">          Иные межбюджетные трансферты на исполнение переданных полномочий в части организации библиотечного обслуживания населения, комплектования и обеспечения сохранности библиотечных фондов библиотек поселения (с.п. Алакуртти)</t>
  </si>
  <si>
    <t xml:space="preserve">          Средства местного бюджета на софинансирование к  субсидии  на софинансирование расходов, направляемых на оплату труда и начисления на выплаты по оплате труда работникам муниципальных учреждений</t>
  </si>
  <si>
    <t xml:space="preserve">        Основное мероприятие 1. Обеспечение развития творческого потенциала и организации досуга населения</t>
  </si>
  <si>
    <t xml:space="preserve">          Расходы на обеспечение развития творческого потенциала и организации досуга населения</t>
  </si>
  <si>
    <t xml:space="preserve">    Муниципальная программа 9. “Развитие физической культуры и спорта в сельском поселении Алакуртти Кандалакшского района”</t>
  </si>
  <si>
    <t xml:space="preserve">          Расходы на реализацию мероприятий по пропаганде здорового образа жизни и вовлечению населения в занятия физической культурой и массовым спортом</t>
  </si>
  <si>
    <t xml:space="preserve">        Основное мероприятие 2. Обеспечение развития физической культуры и спорта</t>
  </si>
  <si>
    <t xml:space="preserve">          Расходы на обеспечение развития физической культуры и спорта</t>
  </si>
  <si>
    <t xml:space="preserve">          Расходы на приобретение спортивного оборудования и инвентаря</t>
  </si>
  <si>
    <t xml:space="preserve">    Муниципальная программа 10. “Социальная политика сельского поселения Алакуртти Кандалакшского района”</t>
  </si>
  <si>
    <t xml:space="preserve">        Основное мероприятие 1. Доплаты к пенсиям лицам, замещавшим муниципальные должности</t>
  </si>
  <si>
    <t xml:space="preserve">          Расходы на доплаты к пенсиям</t>
  </si>
  <si>
    <t xml:space="preserve">        Основное мероприятие 2. Доплаты к пенсиям муниципальных служащих</t>
  </si>
  <si>
    <t xml:space="preserve">          Отлов и содержание безнадзорных животных (субвенция бюджетам муниципальных образований)</t>
  </si>
  <si>
    <t xml:space="preserve">          Организация осуществления органами местного самоуправления государственных полномочий по отлову и содержанию безнадзорных животных (субвенция бюджетам муниципальных образований)</t>
  </si>
  <si>
    <t xml:space="preserve">            Подпрограмма 1. “Повышение эффективности муниципального управления в органах местного самоуправления сельского поселения Алакуртти Кандалакшского района”</t>
  </si>
  <si>
    <t xml:space="preserve">              Основное мероприятие 1. Обеспечение выполнения задач и функций органами местного самоуправления сельского поселения Алакуртти Кандалакшского района, направленных на реализацию полномочий по решению вопросов местного значения</t>
  </si>
  <si>
    <t xml:space="preserve">                Расходы на выплаты по оплате труда  немуниципальных служащих аппарата органов местного самоуправления</t>
  </si>
  <si>
    <t xml:space="preserve">              Основное мероприятие 2. Создание условий для осуществления эффективного муниципального управления по исполнению прочих обязательств</t>
  </si>
  <si>
    <t xml:space="preserve">          Муниципальная программа 2. "Информационное общество сельского поселения Алакуртти Кандалакшского района"</t>
  </si>
  <si>
    <t xml:space="preserve">                Размещение на официальном сайте администрации сельского поселения Алакуртти Кандалакшского района информации и материалов о социально-экономическом, культурном, общественно-политическом развитии муниципального образования, деятельности органов местного самоуправления</t>
  </si>
  <si>
    <t xml:space="preserve">                Опубликование в информационном бюллетене "Алакуртти - наша земля" информации и материалов  о социально-экономическом, культурном, общественно-политическом развитии муниципального образования, деятельности органов местного самоуправления</t>
  </si>
  <si>
    <t xml:space="preserve">            Подпрограмма 1. “Управление муниципальными финансами сельского поселения Алакуртти Кандалакшского района”</t>
  </si>
  <si>
    <t xml:space="preserve">                Предоставление субвенций из областного бюджета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</si>
  <si>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 xml:space="preserve">                Средства местного бюджета на осуществление первичного воинского учета на территориях, где отсутствуют военные комиссариаты</t>
  </si>
  <si>
    <t xml:space="preserve">                Отлов и содержание безнадзорных животных (субвенция бюджетам муниципальных образований)</t>
  </si>
  <si>
    <t xml:space="preserve">                Организация осуществления органами местного самоуправления государственных полномочий по отлову и содержанию безнадзорных животных (субвенция бюджетам муниципальных образований)</t>
  </si>
  <si>
    <t xml:space="preserve">          Муниципальная программа 5. “Развитие транспортной системы в сельском поселении Алакуртти Кандалакшского района”</t>
  </si>
  <si>
    <t xml:space="preserve">            Подпрограмма 1. “Развитие транспортной инфраструктуры сельского поселения Алакуртти Кандалакшского района”</t>
  </si>
  <si>
    <t xml:space="preserve">              Основное мероприятие 3. Ремонт и капитальный ремонт автомобильных дорог и искусственных сооружений на них</t>
  </si>
  <si>
    <t xml:space="preserve">                Иные межбюджетные трансферты на исполнение переданных полномочии в части дорожной деятельности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t>
  </si>
  <si>
    <t xml:space="preserve">            Подпрограмма 2. “Повышение безопасности дорожного движения и снижения дорожно-транспортного травматизма в сельском поселении Алакуртти  Кандалакшского района”</t>
  </si>
  <si>
    <t xml:space="preserve">              Основное мероприятие 9. Содержание автомобильных дорог и сооружений на них в границах сельского поселения Алакуртти Кандалакшского района</t>
  </si>
  <si>
    <t xml:space="preserve">                Иные межбюджетные трансферты  на исполнение переданных полномочий в части дорожной деятельности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t>
  </si>
  <si>
    <t xml:space="preserve">                Сопровождение автоматизированных рабочих мест АРМ "Муниципал" в рамках подсистемы нормативных правовых актов единой системы информационно-телекоммуникационного обеспечения Российской Федерации</t>
  </si>
  <si>
    <t xml:space="preserve">                Средства местного бюджета на софинансирование к субсидии на сопровождение автоматизированных рабочих мест АРМ "Муниципал" в рамках подсистемы нормативных правовых актов единой системы информационно-телекоммуникационного обеспечения Российской Федерации</t>
  </si>
  <si>
    <t xml:space="preserve">          Муниципальная программа 6. “Обеспечение комфортной среды проживания населения сельского поселения Алакуртти Кандалакшского района”</t>
  </si>
  <si>
    <t xml:space="preserve">            Подпрограмма 3. “Регулирование земельных отношений на территории сельского поселения Алакуртти Кандалакшского района”</t>
  </si>
  <si>
    <t xml:space="preserve">                Иные межбюджетные трансферты на исполнение переданных полномочий в части утверждения генеральных планов поселения, правил землепользования и застройки, утверждение подготовленной на основе генеральных планов поселения документации по планировке территории</t>
  </si>
  <si>
    <t xml:space="preserve">            Подпрограмма 4. “Поддержка и развитие жилищно-коммунального хозяйства сельского поселения Алакуртти Кандалакшского района”</t>
  </si>
  <si>
    <t xml:space="preserve">                Иные межбюджетные трансферты на исполнение переданных полномочий в части обеспечения проживающих в поселении и нуждающихся в жилых помещениях малоимущих граждан жилыми помещениями, организации строительства и содержания муниципального жилищного фонда, создания условий для жилищного строительства, осуществления муниципального жилищного контроля, а также иных полномочий органов местного самоуправления в соответствии с жилищным законодательством</t>
  </si>
  <si>
    <t xml:space="preserve">          Муниципальная программа 7. “Энергоэффективность и развитие энергетики сельского поселения Алакуртти Кандалакшского района”</t>
  </si>
  <si>
    <t xml:space="preserve">            Подпрограмма 1. “Энергосбережение и повышение энергоэффективности социальной сферы сельского поселения Алакуртти Кандалакшского района”.</t>
  </si>
  <si>
    <t xml:space="preserve">              Основное мероприятие 3. Разработка схем теплоснабжения, водоснабжения и водоотведения на территории сельского поселения Алакуртти Кандалакшского района, разработка программы комплексного развития на основании схем</t>
  </si>
  <si>
    <t xml:space="preserve">                Иные межбюджетные трансферты на исполнение переданных полномочий  в части организации в границах поселения электро-, тепло-, газо- и водоснабжения населения топливом в пределах полномочий, переданных законодательством Российской Федерации</t>
  </si>
  <si>
    <t xml:space="preserve">            Подпрограмма 1. “Благоустройство территорий сельского поселения Алакуртти Кандалакшского района”</t>
  </si>
  <si>
    <t xml:space="preserve">                Расходы на обеспечение бесперебойной работы уличного освещения</t>
  </si>
  <si>
    <t xml:space="preserve">              Основное мероприятие 5. Благоустройство территории сельского поселения Алакуртти Кандалакшского района</t>
  </si>
  <si>
    <t xml:space="preserve">                Расходы на благоустройство территории сельского поселения Алакуртти Кандалакшского района</t>
  </si>
  <si>
    <t xml:space="preserve">                    Расходы на выплаты персоналу казенных учреждений</t>
  </si>
  <si>
    <t xml:space="preserve">      ОХРАНА ОКРУЖАЮЩЕЙ СРЕДЫ</t>
  </si>
  <si>
    <t xml:space="preserve">        Охрана объектов растительного и животного мира и среды их обитания</t>
  </si>
  <si>
    <t xml:space="preserve">              Основное мероприятие 2. Приобретение специализированного мусоровоза</t>
  </si>
  <si>
    <t xml:space="preserve">                Иные межбюджетные трансферты на исполнение переданных полномочий в части организации деятельности по сбору  (в том числе раздельному сбору) и транспортированию твердых коммунальных отходов на территории поселения</t>
  </si>
  <si>
    <t xml:space="preserve">          Муниципальная программа 8. “Развитие культуры и сохранение культурного наследия сельского поселения Алакуртти Кандалакшского района”</t>
  </si>
  <si>
    <t xml:space="preserve">            Подпрограмма 1. "Наследие"</t>
  </si>
  <si>
    <t xml:space="preserve">              Основное мероприятие 1. Развитие библиотечного дела</t>
  </si>
  <si>
    <t xml:space="preserve">                Предоставление субсидии  на софинансирование расходов, направляемых на оплату труда и начисления на выплаты по оплате труда работникам муниципальных учреждений</t>
  </si>
  <si>
    <t xml:space="preserve">                Иные межбюджетные трансферты на исполнение переданных полномочий в части организации библиотечного обслуживания населения, комплектования и обеспечения сохранности библиотечных фондов библиотек поселения (с.п. Алакуртти)</t>
  </si>
  <si>
    <t xml:space="preserve">                Средства местного бюджета на софинансирование к  субсидии  на софинансирование расходов, направляемых на оплату труда и начисления на выплаты по оплате труда работникам муниципальных учреждений</t>
  </si>
  <si>
    <t xml:space="preserve">              Основное мероприятие 1. Обеспечение развития творческого потенциала и организации досуга населения</t>
  </si>
  <si>
    <t xml:space="preserve">                Расходы на обеспечение развития творческого потенциала и организации досуга населения</t>
  </si>
  <si>
    <t xml:space="preserve">          Муниципальная программа 10. “Социальная политика сельского поселения Алакуртти Кандалакшского района”</t>
  </si>
  <si>
    <t xml:space="preserve">              Основное мероприятие 1. Доплаты к пенсиям лицам, замещавшим муниципальные должности</t>
  </si>
  <si>
    <t xml:space="preserve">                Расходы на доплаты к пенсиям</t>
  </si>
  <si>
    <t xml:space="preserve">              Основное мероприятие 2. Доплаты к пенсиям муниципальных служащих</t>
  </si>
  <si>
    <t xml:space="preserve">          Муниципальная программа 9. “Развитие физической культуры и спорта в сельском поселении Алакуртти Кандалакшского района”</t>
  </si>
  <si>
    <t xml:space="preserve">                Расходы на реализацию мероприятий по пропаганде здорового образа жизни и вовлечению населения в занятия физической культурой и массовым спортом</t>
  </si>
  <si>
    <t xml:space="preserve">              Основное мероприятие 2. Обеспечение развития физической культуры и спорта</t>
  </si>
  <si>
    <t xml:space="preserve">                Расходы на обеспечение развития физической культуры и спорта</t>
  </si>
  <si>
    <t xml:space="preserve">                Расходы на приобретение спортивного оборудования и инвентаря</t>
  </si>
  <si>
    <t>Приложение № 9</t>
  </si>
  <si>
    <t>по разделам, подразделам, целевым  статьям  (муниципальным программам и непрограммным направлениям деятельности), группам и подгруппам видов расходов классификации расходов бюджетов</t>
  </si>
  <si>
    <t>бюджета сельского поселения Алакуртти Кандалакшского района по главным распорядителям, разделам, подразделам, целевым статьям, группам и подгруппам видов расходов классификации расходов бюджетов</t>
  </si>
  <si>
    <t>1 08 04020 01 1000 110</t>
  </si>
  <si>
    <t xml:space="preserve">              Обеспечение функционирования и поддержки информационно-коммуникационной инфраструктуры, информационной безопасности</t>
  </si>
  <si>
    <t xml:space="preserve">            Основное мероприятие 4. Обеспечение выполнения переданных полномочий муниципального образования Кандалакшский район</t>
  </si>
  <si>
    <t xml:space="preserve">            Основное мероприятие 3. Приобретение спортивного оборудования и инвентаря</t>
  </si>
  <si>
    <t xml:space="preserve">          Обеспечение функционирования и поддержки информационно-коммуникационной инфраструктуры, информационной безопасности</t>
  </si>
  <si>
    <t xml:space="preserve">        Основное мероприятие 4. Обеспечение выполнения переданных полномочий муниципального образования Кандалакшский район</t>
  </si>
  <si>
    <t xml:space="preserve">        Основное мероприятие 3. Приобретение спортивного оборудования и инвентаря</t>
  </si>
  <si>
    <t xml:space="preserve">                Обеспечение функционирования и поддержки информационно-коммуникационной инфраструктуры, информационной безопасности</t>
  </si>
  <si>
    <t xml:space="preserve">              Основное мероприятие 4. Обеспечение выполнения переданных полномочий муниципального образования Кандалакшский район</t>
  </si>
  <si>
    <t xml:space="preserve">              Основное мероприятие 3. Приобретение спортивного оборудования и инвентаря</t>
  </si>
  <si>
    <t xml:space="preserve">Перечень главных администраторов доходов  - органов местного самоуправления сельского поселения Алакуртти Кандалакшского района </t>
  </si>
  <si>
    <t>Перечень главных администраторов источников финансирования дефицита бюджета сельского поселения Алакуртти Кандалакшского района</t>
  </si>
  <si>
    <t>Распределение доходов  бюджета сельского поселения Алакуртти Кандалакшского района по кодам классификации доходов бюджетов на 2017 год</t>
  </si>
  <si>
    <t>Распределение бюджетных ассигнований по разделам, подразделам, целевым  статьям  (муниципальным программам и непрограммным направлениям деятельности), группам и подгруппам видов расходов классификации расходов бюджетов на 2017 год</t>
  </si>
  <si>
    <t>Распределение бюджетных ассигнований  по целевым статьям (муниципальным программам и непрограммным направлениям деятельности), группам и подгруппам видов расходов, разделам и подразделам классификации расходов бюджетов а на 2017 год</t>
  </si>
  <si>
    <t>Ведомственная структура бюджета сельского поселения Алакуртти Кандалакшского района по главным распорядителям, разделам, подразделам, целевым статьям, группам и подгруппам видов расходов классификации расходов бюджетов на 2017 год</t>
  </si>
  <si>
    <t>Перечень муниципальных программ, финансируемых из бюджета сельского поселения Алакуртти Кандалакшского района в 2017 году</t>
  </si>
  <si>
    <t>Источники финансирования дефицита бюджета  сельского поселения Алакуртти Кандалакшского района на 2017 год</t>
  </si>
  <si>
    <t>Программа муниципальных внутренних заимствований  сельского поселения Алакуртти Кандалакшского района на 2017 год</t>
  </si>
  <si>
    <t>Программа муниципальных гарантий  сельского поселения Алакуртти Кандалакшского района в валюте Российской федерации на 2017 год</t>
  </si>
  <si>
    <t xml:space="preserve">    Администрация сельского поселения Алакуртти Кандалакшского района</t>
  </si>
  <si>
    <t xml:space="preserve"> Кандалакшского района от 22.12.2016 № 312</t>
  </si>
  <si>
    <t>2 02 15001 10 0000 151</t>
  </si>
  <si>
    <t>2 02 19999 10 0000 151</t>
  </si>
  <si>
    <t>2 02 29999 10 0000 151</t>
  </si>
  <si>
    <t>2 02 35118 10 0000 151</t>
  </si>
  <si>
    <t>2 02 39999 10 0000 151</t>
  </si>
  <si>
    <t>2 02 40014 10 0000 151</t>
  </si>
  <si>
    <t>2 02 49999 10 0000 151</t>
  </si>
  <si>
    <t>2 18 60010 10 0000 151</t>
  </si>
  <si>
    <t>2 19 45144 10 0000 151</t>
  </si>
  <si>
    <t>2 19 60010 10 0000 151</t>
  </si>
  <si>
    <t xml:space="preserve">          По доходам от взимания государственных пошлин, администрируемым органами местного самоуправления, в рамках кода классификации доходов бюджетов установить следующий код подвида доходов:   
1000 - сумма платежа (перерасчеты, недоимка и задолженность по соответствующему платежу, в том числе отмененному).
          Главные администраторы указанных доходов обязаны доводить до плательщиков полный код бюджетной классификации в соответствии со структурой кода подвида доходов.
</t>
  </si>
  <si>
    <t xml:space="preserve">          Земельный налог с организаций, обладающих земельным участком, расположенным в границах сельских поселений 
</t>
  </si>
  <si>
    <t xml:space="preserve">          Земельный налог с физических лиц, обладающих земельным участком, расположенным в границах сельских поселений 
</t>
  </si>
  <si>
    <t xml:space="preserve">          Дотации бюджетам бюджетной системы Российской Федерации </t>
  </si>
  <si>
    <t>000 2 02 10000 00 0000 151</t>
  </si>
  <si>
    <t>000 2 02 15001 00 0000 151</t>
  </si>
  <si>
    <t>000 2 02 15001 10 0000 151</t>
  </si>
  <si>
    <t>000 2 02 20000 00 0000 000</t>
  </si>
  <si>
    <t>000 2 02 29999 00 0000 151</t>
  </si>
  <si>
    <t>000 2 02 29999 10 0000 151</t>
  </si>
  <si>
    <t xml:space="preserve">          Субвенции бюджетам бюджетной системы Российской Федерации</t>
  </si>
  <si>
    <t>000 2 02 30000 00 0000 151</t>
  </si>
  <si>
    <t>000 2 02 35118 00 0000 151</t>
  </si>
  <si>
    <t>000 2 02 35118 10 0000 151</t>
  </si>
  <si>
    <t>000 2 02 39999 00 0000 151</t>
  </si>
  <si>
    <t>000 2 02 39999 10 0000 151</t>
  </si>
  <si>
    <t>000 2 02 40000 00 0000 151</t>
  </si>
  <si>
    <t>000 2 02 40014 00 0000 151</t>
  </si>
  <si>
    <t>000 2 02 40014 10 0000 151</t>
  </si>
  <si>
    <t>000 2 02 49999 00 0000 151</t>
  </si>
  <si>
    <t>000 2 02 49999 10 0000 151</t>
  </si>
  <si>
    <r>
      <t xml:space="preserve">Невыясненные поступления, зачисляемые в бюджеты </t>
    </r>
    <r>
      <rPr>
        <sz val="10"/>
        <color rgb="FF002060"/>
        <rFont val="Arial"/>
        <family val="2"/>
        <charset val="204"/>
      </rPr>
      <t>сельских</t>
    </r>
    <r>
      <rPr>
        <sz val="10"/>
        <rFont val="Arial"/>
        <family val="2"/>
        <charset val="204"/>
      </rPr>
      <t xml:space="preserve"> поселений</t>
    </r>
  </si>
  <si>
    <r>
      <t xml:space="preserve">Перечисления из бюджетов </t>
    </r>
    <r>
      <rPr>
        <sz val="10"/>
        <color rgb="FF002060"/>
        <rFont val="Arial"/>
        <family val="2"/>
        <charset val="204"/>
      </rPr>
      <t>сельских</t>
    </r>
    <r>
      <rPr>
        <sz val="10"/>
        <rFont val="Arial"/>
        <family val="2"/>
        <charset val="204"/>
      </rPr>
      <t xml:space="preserve"> поселений (в бюджеты поселений)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r>
  </si>
  <si>
    <t>Приложение № 1 изложить в следующей редакции:</t>
  </si>
  <si>
    <t xml:space="preserve">"Перечень главных администраторов доходов                                                                                                                                                                                                                        </t>
  </si>
  <si>
    <t>Приложение № 3 изложить в следующей редакции:</t>
  </si>
  <si>
    <t xml:space="preserve">"Распределение доходов  </t>
  </si>
  <si>
    <t>Приложение № 4 изложить в следующей редакции:</t>
  </si>
  <si>
    <t>"Распределение бюджетных ассигнований</t>
  </si>
  <si>
    <t>Приложение № 5 изложить в следующей редакции:</t>
  </si>
  <si>
    <t>Приложение № 6 изложить в следующей редакции:</t>
  </si>
  <si>
    <t xml:space="preserve">"Ведомственная структура расходов </t>
  </si>
  <si>
    <t>Приложение № 7 изложить в следующей редакции:</t>
  </si>
  <si>
    <t>"Перечень муниципальных программ,</t>
  </si>
  <si>
    <t>Приложение № 8 изложить в следующей редакции:</t>
  </si>
  <si>
    <t xml:space="preserve">"Источники финансирования дефицита </t>
  </si>
  <si>
    <t xml:space="preserve">         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
</t>
  </si>
  <si>
    <t>ур</t>
  </si>
  <si>
    <t xml:space="preserve">                  Расходы местного бюджета на формирование районных фондов финансовой поддержки поселений</t>
  </si>
  <si>
    <t>S0530</t>
  </si>
  <si>
    <t xml:space="preserve">        Налог, взимаемый с налогоплательщиков, выбравших в качестве объекта налогообложения доходы, уменьшенные на величину расходов </t>
  </si>
  <si>
    <t>03102С1180</t>
  </si>
  <si>
    <t xml:space="preserve">              Средства муниципального дорожного фонда</t>
  </si>
  <si>
    <t>0520990230</t>
  </si>
  <si>
    <t xml:space="preserve">            Основное мероприятие 1. Проведение кадастровых работ в отношении земельных участков под объектами недвижимости, находящимися в муниципальной собственности муниципального образования Кандалакшский район</t>
  </si>
  <si>
    <t xml:space="preserve">            Основное мероприятие 2. Проведение текущего ремонта и содержание пустующих муниципальных жилых помещений, находящихся в собственности муниципального образования Кандалакшский район</t>
  </si>
  <si>
    <t xml:space="preserve">            Основное мероприятие 1. Уплата взносов на проведение капитального ремонта в соответствии с жилищным законодательством за жилые помещения, находящиеся в собственности муниципального образования Кандалакшский район</t>
  </si>
  <si>
    <t xml:space="preserve">            Основное мероприятие 2. Возмещение расходов на установку индивидуальных приборов учета в муниципальных жилых помещениях, находящихся в собственности муниципального образования Кандалакшский район</t>
  </si>
  <si>
    <t xml:space="preserve">              Расходы местного бюджета на софинансирование расходов, направляемых на оплату труда и начисления на выплаты по оплате труда работникам муниципальных учреждений (по переданным полномочиям)</t>
  </si>
  <si>
    <t xml:space="preserve">              Распределение иных межбюджетных трансфертов, предоставляемых бюджетам муниципальных образований сельских поселений Кандалакшского района на компенсацию выпадающих доходов бюджетов сельских поселений от арендной платы за земельные участки, расположенные в границах сельских поселений, государственная собственность на которые не разграничена в 2016 году</t>
  </si>
  <si>
    <t>0820181040</t>
  </si>
  <si>
    <t xml:space="preserve">          Средства муниципального дорожного фонда</t>
  </si>
  <si>
    <t xml:space="preserve">        Основное мероприятие 1. Проведение кадастровых работ в отношении земельных участков под объектами недвижимости, находящимися в муниципальной собственности муниципального образования Кандалакшский район</t>
  </si>
  <si>
    <t xml:space="preserve">        Основное мероприятие 2. Проведение текущего ремонта и содержание пустующих муниципальных жилых помещений, находящихся в собственности муниципального образования Кандалакшский район</t>
  </si>
  <si>
    <t xml:space="preserve">        Основное мероприятие 1. Уплата взносов на проведение капитального ремонта в соответствии с жилищным законодательством за жилые помещения, находящиеся в собственности муниципального образования Кандалакшский район</t>
  </si>
  <si>
    <t xml:space="preserve">        Основное мероприятие 2. Возмещение расходов на установку индивидуальных приборов учета в муниципальных жилых помещениях, находящихся в собственности муниципального образования Кандалакшский район</t>
  </si>
  <si>
    <t xml:space="preserve">          Расходы местного бюджета на софинансирование расходов, направляемых на оплату труда и начисления на выплаты по оплате труда работникам муниципальных учреждений (по переданным полномочиям)</t>
  </si>
  <si>
    <t xml:space="preserve">          Распределение иных межбюджетных трансфертов, предоставляемых бюджетам муниципальных образований сельских поселений Кандалакшского района на компенсацию выпадающих доходов бюджетов сельских поселений от арендной платы за земельные участки, расположенные в границах сельских поселений, государственная собственность на которые не разграничена в 2016 году</t>
  </si>
  <si>
    <t xml:space="preserve">                Средства муниципального дорожного фонда</t>
  </si>
  <si>
    <t xml:space="preserve">              Основное мероприятие 1. Проведение кадастровых работ в отношении земельных участков под объектами недвижимости, находящимися в муниципальной собственности муниципального образования Кандалакшский район</t>
  </si>
  <si>
    <t xml:space="preserve">              Основное мероприятие 2. Проведение текущего ремонта и содержание пустующих муниципальных жилых помещений, находящихся в собственности муниципального образования Кандалакшский район</t>
  </si>
  <si>
    <t xml:space="preserve">              Основное мероприятие 1. Уплата взносов на проведение капитального ремонта в соответствии с жилищным законодательством за жилые помещения, находящиеся в собственности муниципального образования Кандалакшский район</t>
  </si>
  <si>
    <t xml:space="preserve">              Основное мероприятие 2. Возмещение расходов на установку индивидуальных приборов учета в муниципальных жилых помещениях, находящихся в собственности муниципального образования Кандалакшский район</t>
  </si>
  <si>
    <t xml:space="preserve">                Расходы местного бюджета на софинансирование расходов, направляемых на оплату труда и начисления на выплаты по оплате труда работникам муниципальных учреждений (по переданным полномочиям)</t>
  </si>
  <si>
    <t xml:space="preserve">                Распределение иных межбюджетных трансфертов, предоставляемых бюджетам муниципальных образований сельских поселений Кандалакшского района на компенсацию выпадающих доходов бюджетов сельских поселений от арендной платы за земельные участки, расположенные в границах сельских поселений, государственная собственность на которые не разграничена в 2016 году</t>
  </si>
  <si>
    <t>март</t>
  </si>
  <si>
    <t>к решению Совета депутатов городского поселения Кандалакша от 22.12.2016 № 312 "О бюджете сельского поселения Алакуртти Кандалакшского района на 2017 год"</t>
  </si>
  <si>
    <t xml:space="preserve">                  Исполнение судебных актов</t>
  </si>
  <si>
    <t>830</t>
  </si>
  <si>
    <t xml:space="preserve">              Исполнение иных обязательств</t>
  </si>
  <si>
    <t>0110291340</t>
  </si>
  <si>
    <t xml:space="preserve">            Основное мероприятие 3. Обеспечение деятельности МКУ "Многофункциональный центр Алакуртти"</t>
  </si>
  <si>
    <t>0110300000</t>
  </si>
  <si>
    <t xml:space="preserve">              Расходы на обеспечение деятельности МКУ "Многофункциональный центр Алакуртти"</t>
  </si>
  <si>
    <t>0110390370</t>
  </si>
  <si>
    <t xml:space="preserve">              Софинансирование расходных обязательств муниципальных образований на оплату взносов на капитальный ремонт за муниципальный жилой фонд</t>
  </si>
  <si>
    <t>0710170850</t>
  </si>
  <si>
    <t xml:space="preserve">              Расходы местного бюджета на оплату взносов на капитальный ремонт за муниципальный жилищный фонд (по переданным полномочиям)</t>
  </si>
  <si>
    <t>07101S0850</t>
  </si>
  <si>
    <t xml:space="preserve">              Расходы местного бюджета на софинансирование к субсидии на поддержку отрасли культуры (комплектование книжных фондов муниципальных общедоступных библиотек и государственных центральных библиотек субъектов Российской Федерации)</t>
  </si>
  <si>
    <t>08101L5190</t>
  </si>
  <si>
    <t xml:space="preserve">              Субсидия на поддержку отрасли культуры (комплектование книжных фондов муниципальных общедоступных библиотек и государственных центральных библиотек субъектов Российской Федерации)</t>
  </si>
  <si>
    <t>08101R5190</t>
  </si>
  <si>
    <t xml:space="preserve">              Исполнение судебных актов</t>
  </si>
  <si>
    <t xml:space="preserve">          Исполнение иных обязательств</t>
  </si>
  <si>
    <t xml:space="preserve">        Основное мероприятие 3. Обеспечение деятельности МКУ "Многофункциональный центр Алакуртти"</t>
  </si>
  <si>
    <t xml:space="preserve">          Расходы на обеспечение деятельности МКУ "Многофункциональный центр Алакуртти"</t>
  </si>
  <si>
    <t xml:space="preserve">          Софинансирование расходных обязательств муниципальных образований на оплату взносов на капитальный ремонт за муниципальный жилой фонд</t>
  </si>
  <si>
    <t xml:space="preserve">          Расходы местного бюджета на оплату взносов на капитальный ремонт за муниципальный жилищный фонд (по переданным полномочиям)</t>
  </si>
  <si>
    <t xml:space="preserve">          Расходы местного бюджета на софинансирование к субсидии на поддержку отрасли культуры (комплектование книжных фондов муниципальных общедоступных библиотек и государственных центральных библиотек субъектов Российской Федерации)</t>
  </si>
  <si>
    <t xml:space="preserve">          Субсидия на поддержку отрасли культуры (комплектование книжных фондов муниципальных общедоступных библиотек и государственных центральных библиотек субъектов Российской Федерации)</t>
  </si>
  <si>
    <t xml:space="preserve">                    Исполнение судебных актов</t>
  </si>
  <si>
    <t xml:space="preserve">                Исполнение иных обязательств</t>
  </si>
  <si>
    <t xml:space="preserve">              Основное мероприятие 3. Обеспечение деятельности МКУ "Многофункциональный центр Алакуртти"</t>
  </si>
  <si>
    <t xml:space="preserve">                Расходы на обеспечение деятельности МКУ "Многофункциональный центр Алакуртти"</t>
  </si>
  <si>
    <t xml:space="preserve">                Софинансирование расходных обязательств муниципальных образований на оплату взносов на капитальный ремонт за муниципальный жилой фонд</t>
  </si>
  <si>
    <t xml:space="preserve">                Расходы местного бюджета на оплату взносов на капитальный ремонт за муниципальный жилищный фонд (по переданным полномочиям)</t>
  </si>
  <si>
    <t xml:space="preserve">                Расходы местного бюджета на софинансирование к субсидии на поддержку отрасли культуры (комплектование книжных фондов муниципальных общедоступных библиотек и государственных центральных библиотек субъектов Российской Федерации)</t>
  </si>
  <si>
    <t xml:space="preserve">                Субсидия на поддержку отрасли культуры (комплектование книжных фондов муниципальных общедоступных библиотек и государственных центральных библиотек субъектов Российской Федерации)</t>
  </si>
  <si>
    <t xml:space="preserve">      Муниципальная программа 1. "Муниципальное управление и гражданское общество  сельского поселения Алакуртти Кандалакшского района"</t>
  </si>
  <si>
    <t xml:space="preserve">      Муниципальная программа 2. "Информационное общество сельского поселения Алакуртти Кандалакшского района"</t>
  </si>
  <si>
    <t xml:space="preserve">      Муниципальная программа 3. “Управление муниципальными финансами, создание условий для эффективного, устойчивого и ответственного управления муниципальными финансами”</t>
  </si>
  <si>
    <t xml:space="preserve">      Муниципальная программа 5. “Развитие транспортной системы в сельском поселении Алакуртти Кандалакшского района”</t>
  </si>
  <si>
    <t xml:space="preserve">      Муниципальная программа 6. “Обеспечение комфортной среды проживания населения сельского поселения Алакуртти Кандалакшского района”</t>
  </si>
  <si>
    <t xml:space="preserve">      Муниципальная программа 7. “Энергоэффективность и развитие энергетики сельского поселения Алакуртти Кандалакшского района”</t>
  </si>
  <si>
    <t xml:space="preserve">      Муниципальная программа 8. “Развитие культуры и сохранение культурного наследия сельского поселения Алакуртти Кандалакшского района”</t>
  </si>
  <si>
    <t xml:space="preserve">      Муниципальная программа 9. “Развитие физической культуры и спорта в сельском поселении Алакуртти Кандалакшского района”</t>
  </si>
  <si>
    <t xml:space="preserve">      Муниципальная программа 10. “Социальная политика сельского поселения Алакуртти Кандалакшского района”</t>
  </si>
  <si>
    <t xml:space="preserve">      Муниципальная программа 11. "Обеспечение безопасных и благоприятных условий проживания граждан на территории сельского поселения Алакуртти Кандалакшского района"</t>
  </si>
  <si>
    <t>0511000000</t>
  </si>
  <si>
    <t xml:space="preserve">              Иные межбюджетные трансферты на исполнение переданных полномочий в части дорожной деятельности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t>
  </si>
  <si>
    <t>0511085010</t>
  </si>
  <si>
    <t xml:space="preserve">            Основное мероприятие 6. Обустройство детских площадок на территории с.п. Алакуртти (иные цели)</t>
  </si>
  <si>
    <t>0610600000</t>
  </si>
  <si>
    <t xml:space="preserve">              Расходы на обустройство детских площадок на территории сельского поселения Алакуртти Кандалкшского района</t>
  </si>
  <si>
    <t>июнь</t>
  </si>
  <si>
    <t xml:space="preserve">          Иные межбюджетные трансферты на исполнение переданных полномочий в части дорожной деятельности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t>
  </si>
  <si>
    <t xml:space="preserve">        Основное мероприятие 6. Обустройство детских площадок на территории с.п. Алакуртти (иные цели)</t>
  </si>
  <si>
    <t xml:space="preserve">          Расходы на обустройство детских площадок на территории сельского поселения Алакуртти Кандалкшского района</t>
  </si>
  <si>
    <t xml:space="preserve">                Иные межбюджетные трансферты на исполнение переданных полномочий в части дорожной деятельности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t>
  </si>
  <si>
    <t xml:space="preserve">              Основное мероприятие 6. Обустройство детских площадок на территории с.п. Алакуртти (иные цели)</t>
  </si>
  <si>
    <t xml:space="preserve">                Расходы на обустройство детских площадок на территории сельского поселения Алакуртти Кандалкшского района</t>
  </si>
  <si>
    <t>июль</t>
  </si>
  <si>
    <t xml:space="preserve">        Основное мероприятие 6. Обеспечение безопасных условий для движения пешеходов, в первую очередь в районе образовательных учреждений: обустройство пешеходных переходов</t>
  </si>
  <si>
    <t>0520600000</t>
  </si>
  <si>
    <t>0520685010</t>
  </si>
  <si>
    <t xml:space="preserve">        Основное мероприятие 7. Обеспечение безопасных условий для движения пешеходов, в первую очередь в районе образовательных учреждений: установка ограждений для пешеходов</t>
  </si>
  <si>
    <t>0520700000</t>
  </si>
  <si>
    <t>0520785010</t>
  </si>
  <si>
    <t xml:space="preserve">        Основное мероприятие 8. Обеспечение безопасных условий для движения пешеходов, в первую очередь в районе образовательных учреждений: устройство искусственных дорожных неровностей</t>
  </si>
  <si>
    <t>0520800000</t>
  </si>
  <si>
    <t>0520885010</t>
  </si>
  <si>
    <t xml:space="preserve">        Основное мероприятие 6. Изготовление рыночной оценки объектов муниципального имущества</t>
  </si>
  <si>
    <t>0640600000</t>
  </si>
  <si>
    <t xml:space="preserve">          Расходы на изготовление рыночной оценки объектов муниципального имущества</t>
  </si>
  <si>
    <t>0640690430</t>
  </si>
  <si>
    <t xml:space="preserve">        Основное мероприятие 7. Проведение текущего ремонта и содержание помещений, находящихся в собственности сельского поселения Алакуртти Кандалакшского района</t>
  </si>
  <si>
    <t>0640700000</t>
  </si>
  <si>
    <t xml:space="preserve">          Расходы на проведение текущего ремонта и содержание помещений, находящихся в собственности сельского поселения Алакуртти Кандалакшского района</t>
  </si>
  <si>
    <t>0640790440</t>
  </si>
  <si>
    <t xml:space="preserve">            Основное мероприятие 6. Изготовление рыночной оценки объектов муниципального имущества</t>
  </si>
  <si>
    <t xml:space="preserve">              Расходы на изготовление рыночной оценки объектов муниципального имущества</t>
  </si>
  <si>
    <t xml:space="preserve">            Основное мероприятие 7. Проведение текущего ремонта и содержание помещений, находящихся в собственности сельского поселения Алакуртти Кандалакшского района</t>
  </si>
  <si>
    <t xml:space="preserve">              Расходы на проведение текущего ремонта и содержание помещений, находящихся в собственности сельского поселения Алакуртти Кандалакшского района</t>
  </si>
  <si>
    <t xml:space="preserve">            Основное мероприятие 6. Обеспечение безопасных условий для движения пешеходов, в первую очередь в районе образовательных учреждений: обустройство пешеходных переходов</t>
  </si>
  <si>
    <t xml:space="preserve">            Основное мероприятие 7. Обеспечение безопасных условий для движения пешеходов, в первую очередь в районе образовательных учреждений: установка ограждений для пешеходов</t>
  </si>
  <si>
    <t xml:space="preserve">            Основное мероприятие 8. Обеспечение безопасных условий для движения пешеходов, в первую очередь в районе образовательных учреждений: устройство искусственных дорожных неровностей</t>
  </si>
  <si>
    <t xml:space="preserve">              Основное мероприятие 6. Изготовление рыночной оценки объектов муниципального имущества</t>
  </si>
  <si>
    <t xml:space="preserve">                Расходы на изготовление рыночной оценки объектов муниципального имущества</t>
  </si>
  <si>
    <t xml:space="preserve">              Основное мероприятие 7. Проведение текущего ремонта и содержание помещений, находящихся в собственности сельского поселения Алакуртти Кандалакшского района</t>
  </si>
  <si>
    <t xml:space="preserve">                Расходы на проведение текущего ремонта и содержание помещений, находящихся в собственности сельского поселения Алакуртти Кандалакшского района</t>
  </si>
  <si>
    <t xml:space="preserve">              Основное мероприятие 6. Обеспечение безопасных условий для движения пешеходов, в первую очередь в районе образовательных учреждений: обустройство пешеходных переходов</t>
  </si>
  <si>
    <t xml:space="preserve">              Основное мероприятие 7. Обеспечение безопасных условий для движения пешеходов, в первую очередь в районе образовательных учреждений: установка ограждений для пешеходов</t>
  </si>
  <si>
    <t xml:space="preserve">              Основное мероприятие 8. Обеспечение безопасных условий для движения пешеходов, в первую очередь в районе образовательных учреждений: устройство искусственных дорожных неровностей</t>
  </si>
  <si>
    <t>1 14 02052 10 0000 410</t>
  </si>
  <si>
    <t>новое 21.07.2017</t>
  </si>
  <si>
    <t>Доходы от реализации имущества, находящегося в оперативном управлении учреждений, находящихся в ведении органов управления сельских поселений (за исключением имущества муниципальных бюджетных и автономных учреждений), в части реализации основных средств по указанному имуществу</t>
  </si>
  <si>
    <t>00011402050100000410</t>
  </si>
  <si>
    <t xml:space="preserve">        Доходы от реализации имущества, находящегося в собственности сельских поселений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
</t>
  </si>
  <si>
    <t>00011402052100000410</t>
  </si>
  <si>
    <t xml:space="preserve">          Доходы от реализации имущества, находящегося в оперативном управлении учреждений, находящихся в ведении органов управления сельских поселений (за исключением имущества муниципальных бюджетных и автономных учреждений), в части реализации основных средств по указанному имуществу
</t>
  </si>
  <si>
    <t xml:space="preserve">            Основное мероприятие 10. Разработка технических паспортов для оформления в собственность автомобильных дорог общего пользования местного значения в границах населенного пункта на территории сельского поселения Алакуртти Кандалакшского района</t>
  </si>
  <si>
    <t>0610690320</t>
  </si>
  <si>
    <t xml:space="preserve">        Основное мероприятие 10. Разработка технических паспортов для оформления в собственность автомобильных дорог общего пользования местного значения в границах населенного пункта на территории сельского поселения Алакуртти Кандалакшского района</t>
  </si>
  <si>
    <t xml:space="preserve">              Основное мероприятие 10. Разработка технических паспортов для оформления в собственность автомобильных дорог общего пользования местного значения в границах населенного пункта на территории сельского поселения Алакуртти Кандалакшского района</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</si>
</sst>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
    <numFmt numFmtId="165" formatCode="#,##0_ ;[Red]\-#,##0\ "/>
    <numFmt numFmtId="166" formatCode="#,##0.0"/>
    <numFmt numFmtId="167" formatCode="#,##0.00_ ;[Red]\-#,##0.00\ "/>
    <numFmt numFmtId="168" formatCode="#,##0.0_ ;[Red]\-#,##0.0\ "/>
    <numFmt numFmtId="169" formatCode="#,##0.00_ ;\-#,##0.00\ "/>
  </numFmts>
  <fonts count="71" x14ac:knownFonts="1">
    <font>
      <sz val="10"/>
      <name val="Arial"/>
    </font>
    <font>
      <sz val="11"/>
      <color theme="1"/>
      <name val="Calibri"/>
      <family val="2"/>
      <charset val="204"/>
      <scheme val="minor"/>
    </font>
    <font>
      <sz val="11"/>
      <color theme="1"/>
      <name val="Calibri"/>
      <family val="2"/>
      <charset val="204"/>
      <scheme val="minor"/>
    </font>
    <font>
      <sz val="10"/>
      <name val="Arial"/>
      <family val="2"/>
      <charset val="204"/>
    </font>
    <font>
      <b/>
      <sz val="10"/>
      <name val="Arial"/>
      <family val="2"/>
      <charset val="204"/>
    </font>
    <font>
      <sz val="10"/>
      <name val="Arial"/>
      <family val="2"/>
      <charset val="204"/>
    </font>
    <font>
      <i/>
      <sz val="10"/>
      <name val="Arial"/>
      <family val="2"/>
      <charset val="204"/>
    </font>
    <font>
      <sz val="10"/>
      <color indexed="18"/>
      <name val="Arial"/>
      <family val="2"/>
      <charset val="204"/>
    </font>
    <font>
      <b/>
      <i/>
      <sz val="10"/>
      <name val="Arial"/>
      <family val="2"/>
      <charset val="204"/>
    </font>
    <font>
      <b/>
      <sz val="8"/>
      <color indexed="81"/>
      <name val="Tahoma"/>
      <family val="2"/>
      <charset val="204"/>
    </font>
    <font>
      <sz val="8"/>
      <color indexed="81"/>
      <name val="Tahoma"/>
      <family val="2"/>
      <charset val="204"/>
    </font>
    <font>
      <sz val="8"/>
      <name val="Arial"/>
      <family val="2"/>
      <charset val="204"/>
    </font>
    <font>
      <sz val="10"/>
      <color indexed="10"/>
      <name val="Arial"/>
      <family val="2"/>
      <charset val="204"/>
    </font>
    <font>
      <b/>
      <sz val="10"/>
      <name val="Arial Cyr"/>
      <charset val="204"/>
    </font>
    <font>
      <b/>
      <sz val="10"/>
      <color indexed="18"/>
      <name val="Arial"/>
      <family val="2"/>
      <charset val="204"/>
    </font>
    <font>
      <sz val="10"/>
      <name val="Arial"/>
      <family val="2"/>
      <charset val="204"/>
    </font>
    <font>
      <sz val="10"/>
      <name val="Arial Cyr"/>
      <charset val="204"/>
    </font>
    <font>
      <sz val="10"/>
      <name val="Arial"/>
      <family val="2"/>
      <charset val="204"/>
    </font>
    <font>
      <sz val="10"/>
      <color indexed="10"/>
      <name val="Arial"/>
      <family val="2"/>
      <charset val="204"/>
    </font>
    <font>
      <sz val="10"/>
      <color indexed="18"/>
      <name val="Arial"/>
      <family val="2"/>
      <charset val="204"/>
    </font>
    <font>
      <sz val="10"/>
      <color indexed="8"/>
      <name val="Arial"/>
      <family val="2"/>
      <charset val="204"/>
    </font>
    <font>
      <sz val="10"/>
      <color indexed="9"/>
      <name val="Arial"/>
      <family val="2"/>
      <charset val="204"/>
    </font>
    <font>
      <sz val="10"/>
      <color indexed="62"/>
      <name val="Arial"/>
      <family val="2"/>
      <charset val="204"/>
    </font>
    <font>
      <b/>
      <sz val="10"/>
      <color indexed="63"/>
      <name val="Arial"/>
      <family val="2"/>
      <charset val="204"/>
    </font>
    <font>
      <b/>
      <sz val="10"/>
      <color indexed="52"/>
      <name val="Arial"/>
      <family val="2"/>
      <charset val="204"/>
    </font>
    <font>
      <b/>
      <sz val="15"/>
      <color indexed="56"/>
      <name val="Arial"/>
      <family val="2"/>
      <charset val="204"/>
    </font>
    <font>
      <b/>
      <sz val="13"/>
      <color indexed="56"/>
      <name val="Arial"/>
      <family val="2"/>
      <charset val="204"/>
    </font>
    <font>
      <b/>
      <sz val="11"/>
      <color indexed="56"/>
      <name val="Arial"/>
      <family val="2"/>
      <charset val="204"/>
    </font>
    <font>
      <b/>
      <sz val="10"/>
      <color indexed="8"/>
      <name val="Arial"/>
      <family val="2"/>
      <charset val="204"/>
    </font>
    <font>
      <b/>
      <sz val="10"/>
      <color indexed="9"/>
      <name val="Arial"/>
      <family val="2"/>
      <charset val="204"/>
    </font>
    <font>
      <b/>
      <sz val="18"/>
      <color indexed="56"/>
      <name val="Cambria"/>
      <family val="2"/>
      <charset val="204"/>
    </font>
    <font>
      <sz val="10"/>
      <color indexed="60"/>
      <name val="Arial"/>
      <family val="2"/>
      <charset val="204"/>
    </font>
    <font>
      <sz val="10"/>
      <color indexed="20"/>
      <name val="Arial"/>
      <family val="2"/>
      <charset val="204"/>
    </font>
    <font>
      <i/>
      <sz val="10"/>
      <color indexed="23"/>
      <name val="Arial"/>
      <family val="2"/>
      <charset val="204"/>
    </font>
    <font>
      <sz val="10"/>
      <color indexed="52"/>
      <name val="Arial"/>
      <family val="2"/>
      <charset val="204"/>
    </font>
    <font>
      <sz val="10"/>
      <color indexed="17"/>
      <name val="Arial"/>
      <family val="2"/>
      <charset val="204"/>
    </font>
    <font>
      <sz val="10"/>
      <color indexed="8"/>
      <name val="Arial Cyr"/>
      <charset val="204"/>
    </font>
    <font>
      <sz val="11"/>
      <color theme="1"/>
      <name val="Calibri"/>
      <family val="2"/>
      <charset val="204"/>
      <scheme val="minor"/>
    </font>
    <font>
      <sz val="11"/>
      <color theme="0"/>
      <name val="Calibri"/>
      <family val="2"/>
      <charset val="204"/>
      <scheme val="minor"/>
    </font>
    <font>
      <sz val="11"/>
      <color rgb="FF3F3F76"/>
      <name val="Calibri"/>
      <family val="2"/>
      <charset val="204"/>
      <scheme val="minor"/>
    </font>
    <font>
      <b/>
      <sz val="11"/>
      <color rgb="FF3F3F3F"/>
      <name val="Calibri"/>
      <family val="2"/>
      <charset val="204"/>
      <scheme val="minor"/>
    </font>
    <font>
      <b/>
      <sz val="11"/>
      <color rgb="FFFA7D00"/>
      <name val="Calibri"/>
      <family val="2"/>
      <charset val="204"/>
      <scheme val="min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b/>
      <sz val="11"/>
      <color theme="1"/>
      <name val="Calibri"/>
      <family val="2"/>
      <charset val="204"/>
      <scheme val="minor"/>
    </font>
    <font>
      <b/>
      <sz val="11"/>
      <color theme="0"/>
      <name val="Calibri"/>
      <family val="2"/>
      <charset val="204"/>
      <scheme val="minor"/>
    </font>
    <font>
      <b/>
      <sz val="18"/>
      <color theme="3"/>
      <name val="Cambria"/>
      <family val="2"/>
      <charset val="204"/>
      <scheme val="major"/>
    </font>
    <font>
      <sz val="11"/>
      <color rgb="FF9C6500"/>
      <name val="Calibri"/>
      <family val="2"/>
      <charset val="204"/>
      <scheme val="minor"/>
    </font>
    <font>
      <sz val="11"/>
      <color rgb="FF9C0006"/>
      <name val="Calibri"/>
      <family val="2"/>
      <charset val="204"/>
      <scheme val="minor"/>
    </font>
    <font>
      <i/>
      <sz val="11"/>
      <color rgb="FF7F7F7F"/>
      <name val="Calibri"/>
      <family val="2"/>
      <charset val="204"/>
      <scheme val="minor"/>
    </font>
    <font>
      <sz val="11"/>
      <color rgb="FFFA7D00"/>
      <name val="Calibri"/>
      <family val="2"/>
      <charset val="204"/>
      <scheme val="minor"/>
    </font>
    <font>
      <sz val="11"/>
      <color rgb="FFFF0000"/>
      <name val="Calibri"/>
      <family val="2"/>
      <charset val="204"/>
      <scheme val="minor"/>
    </font>
    <font>
      <sz val="11"/>
      <color rgb="FF006100"/>
      <name val="Calibri"/>
      <family val="2"/>
      <charset val="204"/>
      <scheme val="minor"/>
    </font>
    <font>
      <sz val="10"/>
      <color rgb="FF000000"/>
      <name val="Arial Cyr"/>
      <charset val="204"/>
    </font>
    <font>
      <b/>
      <sz val="10"/>
      <color rgb="FF000000"/>
      <name val="Arial CYR"/>
      <charset val="204"/>
    </font>
    <font>
      <b/>
      <sz val="10"/>
      <color rgb="FFFF0000"/>
      <name val="Arial"/>
      <family val="2"/>
      <charset val="204"/>
    </font>
    <font>
      <sz val="10"/>
      <color rgb="FFFF0000"/>
      <name val="Arial"/>
      <family val="2"/>
      <charset val="204"/>
    </font>
    <font>
      <b/>
      <sz val="10"/>
      <color rgb="FF000000"/>
      <name val="Arial CYR"/>
      <family val="2"/>
    </font>
    <font>
      <sz val="10"/>
      <color rgb="FF000000"/>
      <name val="Arial Cyr"/>
      <family val="2"/>
    </font>
    <font>
      <sz val="11"/>
      <name val="Calibri"/>
      <family val="2"/>
    </font>
    <font>
      <b/>
      <sz val="12"/>
      <color rgb="FF000000"/>
      <name val="Arial Cyr"/>
      <family val="2"/>
    </font>
    <font>
      <sz val="11"/>
      <name val="Calibri"/>
      <family val="2"/>
      <scheme val="minor"/>
    </font>
    <font>
      <i/>
      <sz val="10"/>
      <color indexed="10"/>
      <name val="Arial"/>
      <family val="2"/>
      <charset val="204"/>
    </font>
    <font>
      <b/>
      <sz val="10"/>
      <color rgb="FF002060"/>
      <name val="Arial Cyr"/>
      <charset val="204"/>
    </font>
    <font>
      <sz val="10"/>
      <color rgb="FF002060"/>
      <name val="Arial"/>
      <family val="2"/>
      <charset val="204"/>
    </font>
    <font>
      <b/>
      <sz val="10"/>
      <color rgb="FF002060"/>
      <name val="Arial"/>
      <family val="2"/>
      <charset val="204"/>
    </font>
    <font>
      <sz val="10"/>
      <color rgb="FF000000"/>
      <name val="Arial Cyr"/>
    </font>
    <font>
      <b/>
      <sz val="12"/>
      <color rgb="FF000000"/>
      <name val="Arial Cyr"/>
    </font>
    <font>
      <b/>
      <sz val="10"/>
      <color rgb="FF000000"/>
      <name val="Arial CYR"/>
    </font>
    <font>
      <sz val="10"/>
      <color theme="3" tint="-0.499984740745262"/>
      <name val="Arial"/>
      <family val="2"/>
      <charset val="204"/>
    </font>
  </fonts>
  <fills count="6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65"/>
        <bgColor indexed="64"/>
      </patternFill>
    </fill>
    <fill>
      <patternFill patternType="solid">
        <fgColor indexed="26"/>
      </patternFill>
    </fill>
    <fill>
      <patternFill patternType="solid">
        <fgColor indexed="10"/>
        <bgColor indexed="64"/>
      </patternFill>
    </fill>
    <fill>
      <patternFill patternType="solid">
        <fgColor indexed="43"/>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EB9C"/>
      </patternFill>
    </fill>
    <fill>
      <patternFill patternType="solid">
        <fgColor rgb="FFFFC7CE"/>
      </patternFill>
    </fill>
    <fill>
      <patternFill patternType="solid">
        <fgColor rgb="FFFFFFCC"/>
      </patternFill>
    </fill>
    <fill>
      <patternFill patternType="solid">
        <fgColor rgb="FFC6EFCE"/>
      </patternFill>
    </fill>
    <fill>
      <patternFill patternType="solid">
        <fgColor rgb="FFFFFF00"/>
        <bgColor indexed="64"/>
      </patternFill>
    </fill>
    <fill>
      <patternFill patternType="solid">
        <fgColor rgb="FFCCFFFF"/>
      </patternFill>
    </fill>
    <fill>
      <patternFill patternType="solid">
        <fgColor rgb="FFC0C0C0"/>
      </patternFill>
    </fill>
    <fill>
      <patternFill patternType="solid">
        <fgColor theme="0"/>
        <bgColor indexed="64"/>
      </patternFill>
    </fill>
    <fill>
      <patternFill patternType="solid">
        <fgColor rgb="FFFF0000"/>
        <bgColor indexed="64"/>
      </patternFill>
    </fill>
    <fill>
      <patternFill patternType="solid">
        <fgColor rgb="FFFFC000"/>
        <bgColor indexed="64"/>
      </patternFill>
    </fill>
  </fills>
  <borders count="28">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s>
  <cellStyleXfs count="301">
    <xf numFmtId="0" fontId="0" fillId="0" borderId="0"/>
    <xf numFmtId="0" fontId="20" fillId="2" borderId="0" applyNumberFormat="0" applyBorder="0" applyAlignment="0" applyProtection="0"/>
    <xf numFmtId="0" fontId="37" fillId="27" borderId="0" applyNumberFormat="0" applyBorder="0" applyAlignment="0" applyProtection="0"/>
    <xf numFmtId="0" fontId="20" fillId="3" borderId="0" applyNumberFormat="0" applyBorder="0" applyAlignment="0" applyProtection="0"/>
    <xf numFmtId="0" fontId="37" fillId="28" borderId="0" applyNumberFormat="0" applyBorder="0" applyAlignment="0" applyProtection="0"/>
    <xf numFmtId="0" fontId="20" fillId="4" borderId="0" applyNumberFormat="0" applyBorder="0" applyAlignment="0" applyProtection="0"/>
    <xf numFmtId="0" fontId="37" fillId="29" borderId="0" applyNumberFormat="0" applyBorder="0" applyAlignment="0" applyProtection="0"/>
    <xf numFmtId="0" fontId="20" fillId="5" borderId="0" applyNumberFormat="0" applyBorder="0" applyAlignment="0" applyProtection="0"/>
    <xf numFmtId="0" fontId="37" fillId="30" borderId="0" applyNumberFormat="0" applyBorder="0" applyAlignment="0" applyProtection="0"/>
    <xf numFmtId="0" fontId="20" fillId="6" borderId="0" applyNumberFormat="0" applyBorder="0" applyAlignment="0" applyProtection="0"/>
    <xf numFmtId="0" fontId="37" fillId="31" borderId="0" applyNumberFormat="0" applyBorder="0" applyAlignment="0" applyProtection="0"/>
    <xf numFmtId="0" fontId="20" fillId="7" borderId="0" applyNumberFormat="0" applyBorder="0" applyAlignment="0" applyProtection="0"/>
    <xf numFmtId="0" fontId="37" fillId="32" borderId="0" applyNumberFormat="0" applyBorder="0" applyAlignment="0" applyProtection="0"/>
    <xf numFmtId="0" fontId="20" fillId="8" borderId="0" applyNumberFormat="0" applyBorder="0" applyAlignment="0" applyProtection="0"/>
    <xf numFmtId="0" fontId="37" fillId="33" borderId="0" applyNumberFormat="0" applyBorder="0" applyAlignment="0" applyProtection="0"/>
    <xf numFmtId="0" fontId="20" fillId="9" borderId="0" applyNumberFormat="0" applyBorder="0" applyAlignment="0" applyProtection="0"/>
    <xf numFmtId="0" fontId="37" fillId="34" borderId="0" applyNumberFormat="0" applyBorder="0" applyAlignment="0" applyProtection="0"/>
    <xf numFmtId="0" fontId="20" fillId="10" borderId="0" applyNumberFormat="0" applyBorder="0" applyAlignment="0" applyProtection="0"/>
    <xf numFmtId="0" fontId="37" fillId="35" borderId="0" applyNumberFormat="0" applyBorder="0" applyAlignment="0" applyProtection="0"/>
    <xf numFmtId="0" fontId="20" fillId="5" borderId="0" applyNumberFormat="0" applyBorder="0" applyAlignment="0" applyProtection="0"/>
    <xf numFmtId="0" fontId="37" fillId="36" borderId="0" applyNumberFormat="0" applyBorder="0" applyAlignment="0" applyProtection="0"/>
    <xf numFmtId="0" fontId="20" fillId="8" borderId="0" applyNumberFormat="0" applyBorder="0" applyAlignment="0" applyProtection="0"/>
    <xf numFmtId="0" fontId="37" fillId="37" borderId="0" applyNumberFormat="0" applyBorder="0" applyAlignment="0" applyProtection="0"/>
    <xf numFmtId="0" fontId="20" fillId="11" borderId="0" applyNumberFormat="0" applyBorder="0" applyAlignment="0" applyProtection="0"/>
    <xf numFmtId="0" fontId="37" fillId="38" borderId="0" applyNumberFormat="0" applyBorder="0" applyAlignment="0" applyProtection="0"/>
    <xf numFmtId="0" fontId="21" fillId="12" borderId="0" applyNumberFormat="0" applyBorder="0" applyAlignment="0" applyProtection="0"/>
    <xf numFmtId="0" fontId="38" fillId="39" borderId="0" applyNumberFormat="0" applyBorder="0" applyAlignment="0" applyProtection="0"/>
    <xf numFmtId="0" fontId="21" fillId="9" borderId="0" applyNumberFormat="0" applyBorder="0" applyAlignment="0" applyProtection="0"/>
    <xf numFmtId="0" fontId="38" fillId="40" borderId="0" applyNumberFormat="0" applyBorder="0" applyAlignment="0" applyProtection="0"/>
    <xf numFmtId="0" fontId="21" fillId="10" borderId="0" applyNumberFormat="0" applyBorder="0" applyAlignment="0" applyProtection="0"/>
    <xf numFmtId="0" fontId="38" fillId="41" borderId="0" applyNumberFormat="0" applyBorder="0" applyAlignment="0" applyProtection="0"/>
    <xf numFmtId="0" fontId="21" fillId="13" borderId="0" applyNumberFormat="0" applyBorder="0" applyAlignment="0" applyProtection="0"/>
    <xf numFmtId="0" fontId="38" fillId="42" borderId="0" applyNumberFormat="0" applyBorder="0" applyAlignment="0" applyProtection="0"/>
    <xf numFmtId="0" fontId="21" fillId="14" borderId="0" applyNumberFormat="0" applyBorder="0" applyAlignment="0" applyProtection="0"/>
    <xf numFmtId="0" fontId="38" fillId="43" borderId="0" applyNumberFormat="0" applyBorder="0" applyAlignment="0" applyProtection="0"/>
    <xf numFmtId="0" fontId="21" fillId="15" borderId="0" applyNumberFormat="0" applyBorder="0" applyAlignment="0" applyProtection="0"/>
    <xf numFmtId="0" fontId="38" fillId="44" borderId="0" applyNumberFormat="0" applyBorder="0" applyAlignment="0" applyProtection="0"/>
    <xf numFmtId="0" fontId="21" fillId="16" borderId="0" applyNumberFormat="0" applyBorder="0" applyAlignment="0" applyProtection="0"/>
    <xf numFmtId="0" fontId="38" fillId="45" borderId="0" applyNumberFormat="0" applyBorder="0" applyAlignment="0" applyProtection="0"/>
    <xf numFmtId="0" fontId="21" fillId="17" borderId="0" applyNumberFormat="0" applyBorder="0" applyAlignment="0" applyProtection="0"/>
    <xf numFmtId="0" fontId="38" fillId="46" borderId="0" applyNumberFormat="0" applyBorder="0" applyAlignment="0" applyProtection="0"/>
    <xf numFmtId="0" fontId="21" fillId="18" borderId="0" applyNumberFormat="0" applyBorder="0" applyAlignment="0" applyProtection="0"/>
    <xf numFmtId="0" fontId="38" fillId="47" borderId="0" applyNumberFormat="0" applyBorder="0" applyAlignment="0" applyProtection="0"/>
    <xf numFmtId="0" fontId="21" fillId="13" borderId="0" applyNumberFormat="0" applyBorder="0" applyAlignment="0" applyProtection="0"/>
    <xf numFmtId="0" fontId="38" fillId="48" borderId="0" applyNumberFormat="0" applyBorder="0" applyAlignment="0" applyProtection="0"/>
    <xf numFmtId="0" fontId="21" fillId="14" borderId="0" applyNumberFormat="0" applyBorder="0" applyAlignment="0" applyProtection="0"/>
    <xf numFmtId="0" fontId="38" fillId="49" borderId="0" applyNumberFormat="0" applyBorder="0" applyAlignment="0" applyProtection="0"/>
    <xf numFmtId="0" fontId="21" fillId="19" borderId="0" applyNumberFormat="0" applyBorder="0" applyAlignment="0" applyProtection="0"/>
    <xf numFmtId="0" fontId="38" fillId="50" borderId="0" applyNumberFormat="0" applyBorder="0" applyAlignment="0" applyProtection="0"/>
    <xf numFmtId="0" fontId="22" fillId="7" borderId="1" applyNumberFormat="0" applyAlignment="0" applyProtection="0"/>
    <xf numFmtId="0" fontId="39" fillId="51" borderId="15" applyNumberFormat="0" applyAlignment="0" applyProtection="0"/>
    <xf numFmtId="0" fontId="23" fillId="20" borderId="2" applyNumberFormat="0" applyAlignment="0" applyProtection="0"/>
    <xf numFmtId="0" fontId="40" fillId="52" borderId="16" applyNumberFormat="0" applyAlignment="0" applyProtection="0"/>
    <xf numFmtId="0" fontId="24" fillId="20" borderId="1" applyNumberFormat="0" applyAlignment="0" applyProtection="0"/>
    <xf numFmtId="0" fontId="41" fillId="52" borderId="15" applyNumberFormat="0" applyAlignment="0" applyProtection="0"/>
    <xf numFmtId="0" fontId="25" fillId="0" borderId="3" applyNumberFormat="0" applyFill="0" applyAlignment="0" applyProtection="0"/>
    <xf numFmtId="0" fontId="42" fillId="0" borderId="17" applyNumberFormat="0" applyFill="0" applyAlignment="0" applyProtection="0"/>
    <xf numFmtId="0" fontId="26" fillId="0" borderId="4" applyNumberFormat="0" applyFill="0" applyAlignment="0" applyProtection="0"/>
    <xf numFmtId="0" fontId="43" fillId="0" borderId="18" applyNumberFormat="0" applyFill="0" applyAlignment="0" applyProtection="0"/>
    <xf numFmtId="0" fontId="27" fillId="0" borderId="5" applyNumberFormat="0" applyFill="0" applyAlignment="0" applyProtection="0"/>
    <xf numFmtId="0" fontId="44" fillId="0" borderId="19" applyNumberFormat="0" applyFill="0" applyAlignment="0" applyProtection="0"/>
    <xf numFmtId="0" fontId="27" fillId="0" borderId="0" applyNumberFormat="0" applyFill="0" applyBorder="0" applyAlignment="0" applyProtection="0"/>
    <xf numFmtId="0" fontId="44" fillId="0" borderId="0" applyNumberFormat="0" applyFill="0" applyBorder="0" applyAlignment="0" applyProtection="0"/>
    <xf numFmtId="0" fontId="28" fillId="0" borderId="6" applyNumberFormat="0" applyFill="0" applyAlignment="0" applyProtection="0"/>
    <xf numFmtId="0" fontId="45" fillId="0" borderId="20" applyNumberFormat="0" applyFill="0" applyAlignment="0" applyProtection="0"/>
    <xf numFmtId="0" fontId="29" fillId="21" borderId="7" applyNumberFormat="0" applyAlignment="0" applyProtection="0"/>
    <xf numFmtId="0" fontId="46" fillId="53" borderId="21" applyNumberFormat="0" applyAlignment="0" applyProtection="0"/>
    <xf numFmtId="0" fontId="30" fillId="0" borderId="0" applyNumberFormat="0" applyFill="0" applyBorder="0" applyAlignment="0" applyProtection="0"/>
    <xf numFmtId="0" fontId="47" fillId="0" borderId="0" applyNumberFormat="0" applyFill="0" applyBorder="0" applyAlignment="0" applyProtection="0"/>
    <xf numFmtId="0" fontId="31" fillId="22" borderId="0" applyNumberFormat="0" applyBorder="0" applyAlignment="0" applyProtection="0"/>
    <xf numFmtId="0" fontId="48" fillId="54" borderId="0" applyNumberFormat="0" applyBorder="0" applyAlignment="0" applyProtection="0"/>
    <xf numFmtId="0" fontId="16" fillId="23" borderId="0"/>
    <xf numFmtId="0" fontId="16" fillId="23" borderId="0"/>
    <xf numFmtId="0" fontId="3" fillId="0" borderId="0"/>
    <xf numFmtId="0" fontId="32" fillId="3" borderId="0" applyNumberFormat="0" applyBorder="0" applyAlignment="0" applyProtection="0"/>
    <xf numFmtId="0" fontId="49" fillId="55" borderId="0" applyNumberFormat="0" applyBorder="0" applyAlignment="0" applyProtection="0"/>
    <xf numFmtId="0" fontId="33" fillId="0" borderId="0" applyNumberFormat="0" applyFill="0" applyBorder="0" applyAlignment="0" applyProtection="0"/>
    <xf numFmtId="0" fontId="50" fillId="0" borderId="0" applyNumberFormat="0" applyFill="0" applyBorder="0" applyAlignment="0" applyProtection="0"/>
    <xf numFmtId="0" fontId="16" fillId="24" borderId="8" applyNumberFormat="0" applyFont="0" applyAlignment="0" applyProtection="0"/>
    <xf numFmtId="0" fontId="37" fillId="56" borderId="22" applyNumberFormat="0" applyFont="0" applyAlignment="0" applyProtection="0"/>
    <xf numFmtId="0" fontId="34" fillId="0" borderId="9" applyNumberFormat="0" applyFill="0" applyAlignment="0" applyProtection="0"/>
    <xf numFmtId="0" fontId="51" fillId="0" borderId="23" applyNumberFormat="0" applyFill="0" applyAlignment="0" applyProtection="0"/>
    <xf numFmtId="0" fontId="18" fillId="0" borderId="0" applyNumberFormat="0" applyFill="0" applyBorder="0" applyAlignment="0" applyProtection="0"/>
    <xf numFmtId="0" fontId="52" fillId="0" borderId="0" applyNumberFormat="0" applyFill="0" applyBorder="0" applyAlignment="0" applyProtection="0"/>
    <xf numFmtId="0" fontId="35" fillId="4" borderId="0" applyNumberFormat="0" applyBorder="0" applyAlignment="0" applyProtection="0"/>
    <xf numFmtId="0" fontId="53" fillId="57" borderId="0" applyNumberFormat="0" applyBorder="0" applyAlignment="0" applyProtection="0"/>
    <xf numFmtId="0" fontId="58" fillId="0" borderId="24">
      <alignment vertical="top" wrapText="1"/>
    </xf>
    <xf numFmtId="49" fontId="59" fillId="0" borderId="24">
      <alignment horizontal="center" vertical="top" shrinkToFit="1"/>
    </xf>
    <xf numFmtId="4" fontId="58" fillId="59" borderId="24">
      <alignment horizontal="right" vertical="top" shrinkToFit="1"/>
    </xf>
    <xf numFmtId="0" fontId="58" fillId="0" borderId="24">
      <alignment horizontal="left"/>
    </xf>
    <xf numFmtId="4" fontId="58" fillId="56" borderId="24">
      <alignment horizontal="right" vertical="top" shrinkToFit="1"/>
    </xf>
    <xf numFmtId="10" fontId="58" fillId="59" borderId="24">
      <alignment horizontal="right" vertical="top" shrinkToFit="1"/>
    </xf>
    <xf numFmtId="10" fontId="58" fillId="56" borderId="24">
      <alignment horizontal="right" vertical="top" shrinkToFit="1"/>
    </xf>
    <xf numFmtId="0" fontId="60" fillId="0" borderId="0"/>
    <xf numFmtId="0" fontId="59" fillId="0" borderId="0">
      <alignment wrapText="1"/>
    </xf>
    <xf numFmtId="0" fontId="59" fillId="0" borderId="0"/>
    <xf numFmtId="0" fontId="61" fillId="0" borderId="0">
      <alignment horizontal="center" wrapText="1"/>
    </xf>
    <xf numFmtId="0" fontId="61" fillId="0" borderId="0">
      <alignment horizontal="center"/>
    </xf>
    <xf numFmtId="0" fontId="59" fillId="0" borderId="0">
      <alignment horizontal="right"/>
    </xf>
    <xf numFmtId="0" fontId="59" fillId="0" borderId="24">
      <alignment horizontal="center" vertical="center" wrapText="1"/>
    </xf>
    <xf numFmtId="0" fontId="59" fillId="0" borderId="0">
      <alignment horizontal="left" wrapText="1"/>
    </xf>
    <xf numFmtId="0" fontId="62" fillId="0" borderId="0"/>
    <xf numFmtId="0" fontId="62" fillId="0" borderId="0"/>
    <xf numFmtId="0" fontId="59" fillId="0" borderId="0"/>
    <xf numFmtId="0" fontId="59" fillId="0" borderId="0"/>
    <xf numFmtId="0" fontId="62" fillId="0" borderId="0"/>
    <xf numFmtId="0" fontId="59" fillId="60" borderId="0"/>
    <xf numFmtId="0" fontId="59" fillId="60" borderId="25"/>
    <xf numFmtId="0" fontId="59" fillId="60" borderId="26"/>
    <xf numFmtId="49" fontId="59" fillId="0" borderId="24">
      <alignment horizontal="left" vertical="top" wrapText="1" indent="2"/>
    </xf>
    <xf numFmtId="4" fontId="59" fillId="0" borderId="24">
      <alignment horizontal="right" vertical="top" shrinkToFit="1"/>
    </xf>
    <xf numFmtId="10" fontId="59" fillId="0" borderId="24">
      <alignment horizontal="right" vertical="top" shrinkToFit="1"/>
    </xf>
    <xf numFmtId="0" fontId="59" fillId="60" borderId="26">
      <alignment shrinkToFit="1"/>
    </xf>
    <xf numFmtId="0" fontId="59" fillId="60" borderId="27"/>
    <xf numFmtId="0" fontId="59" fillId="60" borderId="26">
      <alignment horizontal="center"/>
    </xf>
    <xf numFmtId="0" fontId="59" fillId="60" borderId="26">
      <alignment horizontal="left"/>
    </xf>
    <xf numFmtId="0" fontId="59" fillId="60" borderId="27">
      <alignment horizontal="center"/>
    </xf>
    <xf numFmtId="0" fontId="59" fillId="60" borderId="27">
      <alignment horizontal="left"/>
    </xf>
    <xf numFmtId="0" fontId="3" fillId="0" borderId="0"/>
    <xf numFmtId="0" fontId="20" fillId="2" borderId="0" applyNumberFormat="0" applyBorder="0" applyAlignment="0" applyProtection="0"/>
    <xf numFmtId="0" fontId="2" fillId="27" borderId="0" applyNumberFormat="0" applyBorder="0" applyAlignment="0" applyProtection="0"/>
    <xf numFmtId="0" fontId="20" fillId="3" borderId="0" applyNumberFormat="0" applyBorder="0" applyAlignment="0" applyProtection="0"/>
    <xf numFmtId="0" fontId="2" fillId="28" borderId="0" applyNumberFormat="0" applyBorder="0" applyAlignment="0" applyProtection="0"/>
    <xf numFmtId="0" fontId="20" fillId="4" borderId="0" applyNumberFormat="0" applyBorder="0" applyAlignment="0" applyProtection="0"/>
    <xf numFmtId="0" fontId="2" fillId="29" borderId="0" applyNumberFormat="0" applyBorder="0" applyAlignment="0" applyProtection="0"/>
    <xf numFmtId="0" fontId="20" fillId="5" borderId="0" applyNumberFormat="0" applyBorder="0" applyAlignment="0" applyProtection="0"/>
    <xf numFmtId="0" fontId="2" fillId="30" borderId="0" applyNumberFormat="0" applyBorder="0" applyAlignment="0" applyProtection="0"/>
    <xf numFmtId="0" fontId="20" fillId="6" borderId="0" applyNumberFormat="0" applyBorder="0" applyAlignment="0" applyProtection="0"/>
    <xf numFmtId="0" fontId="2" fillId="31" borderId="0" applyNumberFormat="0" applyBorder="0" applyAlignment="0" applyProtection="0"/>
    <xf numFmtId="0" fontId="20" fillId="7" borderId="0" applyNumberFormat="0" applyBorder="0" applyAlignment="0" applyProtection="0"/>
    <xf numFmtId="0" fontId="2" fillId="32" borderId="0" applyNumberFormat="0" applyBorder="0" applyAlignment="0" applyProtection="0"/>
    <xf numFmtId="0" fontId="20" fillId="8" borderId="0" applyNumberFormat="0" applyBorder="0" applyAlignment="0" applyProtection="0"/>
    <xf numFmtId="0" fontId="2" fillId="33" borderId="0" applyNumberFormat="0" applyBorder="0" applyAlignment="0" applyProtection="0"/>
    <xf numFmtId="0" fontId="20" fillId="9" borderId="0" applyNumberFormat="0" applyBorder="0" applyAlignment="0" applyProtection="0"/>
    <xf numFmtId="0" fontId="2" fillId="34" borderId="0" applyNumberFormat="0" applyBorder="0" applyAlignment="0" applyProtection="0"/>
    <xf numFmtId="0" fontId="20" fillId="10" borderId="0" applyNumberFormat="0" applyBorder="0" applyAlignment="0" applyProtection="0"/>
    <xf numFmtId="0" fontId="2" fillId="35" borderId="0" applyNumberFormat="0" applyBorder="0" applyAlignment="0" applyProtection="0"/>
    <xf numFmtId="0" fontId="20" fillId="5" borderId="0" applyNumberFormat="0" applyBorder="0" applyAlignment="0" applyProtection="0"/>
    <xf numFmtId="0" fontId="2" fillId="36" borderId="0" applyNumberFormat="0" applyBorder="0" applyAlignment="0" applyProtection="0"/>
    <xf numFmtId="0" fontId="20" fillId="8" borderId="0" applyNumberFormat="0" applyBorder="0" applyAlignment="0" applyProtection="0"/>
    <xf numFmtId="0" fontId="2" fillId="37" borderId="0" applyNumberFormat="0" applyBorder="0" applyAlignment="0" applyProtection="0"/>
    <xf numFmtId="0" fontId="20" fillId="11" borderId="0" applyNumberFormat="0" applyBorder="0" applyAlignment="0" applyProtection="0"/>
    <xf numFmtId="0" fontId="2" fillId="38"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22" fillId="7" borderId="1" applyNumberFormat="0" applyAlignment="0" applyProtection="0"/>
    <xf numFmtId="0" fontId="23" fillId="20" borderId="2" applyNumberFormat="0" applyAlignment="0" applyProtection="0"/>
    <xf numFmtId="0" fontId="24" fillId="20" borderId="1"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28" fillId="0" borderId="6" applyNumberFormat="0" applyFill="0" applyAlignment="0" applyProtection="0"/>
    <xf numFmtId="0" fontId="29" fillId="21" borderId="7" applyNumberFormat="0" applyAlignment="0" applyProtection="0"/>
    <xf numFmtId="0" fontId="30" fillId="0" borderId="0" applyNumberFormat="0" applyFill="0" applyBorder="0" applyAlignment="0" applyProtection="0"/>
    <xf numFmtId="0" fontId="31" fillId="22" borderId="0" applyNumberFormat="0" applyBorder="0" applyAlignment="0" applyProtection="0"/>
    <xf numFmtId="0" fontId="32" fillId="3" borderId="0" applyNumberFormat="0" applyBorder="0" applyAlignment="0" applyProtection="0"/>
    <xf numFmtId="0" fontId="33" fillId="0" borderId="0" applyNumberFormat="0" applyFill="0" applyBorder="0" applyAlignment="0" applyProtection="0"/>
    <xf numFmtId="0" fontId="16" fillId="24" borderId="8" applyNumberFormat="0" applyFont="0" applyAlignment="0" applyProtection="0"/>
    <xf numFmtId="0" fontId="2" fillId="56" borderId="22" applyNumberFormat="0" applyFont="0" applyAlignment="0" applyProtection="0"/>
    <xf numFmtId="0" fontId="34" fillId="0" borderId="9" applyNumberFormat="0" applyFill="0" applyAlignment="0" applyProtection="0"/>
    <xf numFmtId="0" fontId="12" fillId="0" borderId="0" applyNumberFormat="0" applyFill="0" applyBorder="0" applyAlignment="0" applyProtection="0"/>
    <xf numFmtId="0" fontId="35" fillId="4" borderId="0" applyNumberFormat="0" applyBorder="0" applyAlignment="0" applyProtection="0"/>
    <xf numFmtId="0" fontId="62" fillId="0" borderId="0"/>
    <xf numFmtId="0" fontId="67" fillId="0" borderId="0">
      <alignment wrapText="1"/>
    </xf>
    <xf numFmtId="0" fontId="67" fillId="0" borderId="0"/>
    <xf numFmtId="0" fontId="68" fillId="0" borderId="0">
      <alignment horizontal="center" wrapText="1"/>
    </xf>
    <xf numFmtId="0" fontId="68" fillId="0" borderId="0">
      <alignment horizontal="center"/>
    </xf>
    <xf numFmtId="0" fontId="67" fillId="0" borderId="0">
      <alignment horizontal="right"/>
    </xf>
    <xf numFmtId="0" fontId="67" fillId="0" borderId="24">
      <alignment horizontal="center" vertical="center" wrapText="1"/>
    </xf>
    <xf numFmtId="0" fontId="69" fillId="0" borderId="24">
      <alignment vertical="top" wrapText="1"/>
    </xf>
    <xf numFmtId="49" fontId="67" fillId="0" borderId="24">
      <alignment horizontal="center" vertical="top" shrinkToFit="1"/>
    </xf>
    <xf numFmtId="4" fontId="69" fillId="59" borderId="24">
      <alignment horizontal="right" vertical="top" shrinkToFit="1"/>
    </xf>
    <xf numFmtId="10" fontId="69" fillId="59" borderId="24">
      <alignment horizontal="right" vertical="top" shrinkToFit="1"/>
    </xf>
    <xf numFmtId="0" fontId="69" fillId="0" borderId="24">
      <alignment horizontal="left"/>
    </xf>
    <xf numFmtId="4" fontId="69" fillId="56" borderId="24">
      <alignment horizontal="right" vertical="top" shrinkToFit="1"/>
    </xf>
    <xf numFmtId="10" fontId="69" fillId="56" borderId="24">
      <alignment horizontal="right" vertical="top" shrinkToFit="1"/>
    </xf>
    <xf numFmtId="0" fontId="67" fillId="0" borderId="0">
      <alignment horizontal="left" wrapText="1"/>
    </xf>
    <xf numFmtId="0" fontId="67" fillId="0" borderId="0"/>
    <xf numFmtId="0" fontId="67" fillId="0" borderId="0"/>
    <xf numFmtId="0" fontId="67" fillId="60" borderId="0"/>
    <xf numFmtId="0" fontId="67" fillId="60" borderId="25"/>
    <xf numFmtId="0" fontId="67" fillId="60" borderId="26"/>
    <xf numFmtId="49" fontId="67" fillId="0" borderId="24">
      <alignment horizontal="left" vertical="top" wrapText="1" indent="2"/>
    </xf>
    <xf numFmtId="4" fontId="67" fillId="0" borderId="24">
      <alignment horizontal="right" vertical="top" shrinkToFit="1"/>
    </xf>
    <xf numFmtId="10" fontId="67" fillId="0" borderId="24">
      <alignment horizontal="right" vertical="top" shrinkToFit="1"/>
    </xf>
    <xf numFmtId="0" fontId="67" fillId="60" borderId="26">
      <alignment shrinkToFit="1"/>
    </xf>
    <xf numFmtId="0" fontId="67" fillId="60" borderId="27"/>
    <xf numFmtId="0" fontId="67" fillId="60" borderId="26">
      <alignment horizontal="center"/>
    </xf>
    <xf numFmtId="0" fontId="67" fillId="60" borderId="26">
      <alignment horizontal="left"/>
    </xf>
    <xf numFmtId="0" fontId="67" fillId="60" borderId="27">
      <alignment horizontal="center"/>
    </xf>
    <xf numFmtId="0" fontId="67" fillId="60" borderId="27">
      <alignment horizontal="left"/>
    </xf>
    <xf numFmtId="0" fontId="3" fillId="0" borderId="0"/>
    <xf numFmtId="0" fontId="20" fillId="2" borderId="0" applyNumberFormat="0" applyBorder="0" applyAlignment="0" applyProtection="0"/>
    <xf numFmtId="0" fontId="1" fillId="27" borderId="0" applyNumberFormat="0" applyBorder="0" applyAlignment="0" applyProtection="0"/>
    <xf numFmtId="0" fontId="20" fillId="3" borderId="0" applyNumberFormat="0" applyBorder="0" applyAlignment="0" applyProtection="0"/>
    <xf numFmtId="0" fontId="1" fillId="28" borderId="0" applyNumberFormat="0" applyBorder="0" applyAlignment="0" applyProtection="0"/>
    <xf numFmtId="0" fontId="20" fillId="4" borderId="0" applyNumberFormat="0" applyBorder="0" applyAlignment="0" applyProtection="0"/>
    <xf numFmtId="0" fontId="1" fillId="29" borderId="0" applyNumberFormat="0" applyBorder="0" applyAlignment="0" applyProtection="0"/>
    <xf numFmtId="0" fontId="20" fillId="5" borderId="0" applyNumberFormat="0" applyBorder="0" applyAlignment="0" applyProtection="0"/>
    <xf numFmtId="0" fontId="1" fillId="30" borderId="0" applyNumberFormat="0" applyBorder="0" applyAlignment="0" applyProtection="0"/>
    <xf numFmtId="0" fontId="20" fillId="6" borderId="0" applyNumberFormat="0" applyBorder="0" applyAlignment="0" applyProtection="0"/>
    <xf numFmtId="0" fontId="1" fillId="31" borderId="0" applyNumberFormat="0" applyBorder="0" applyAlignment="0" applyProtection="0"/>
    <xf numFmtId="0" fontId="20" fillId="7" borderId="0" applyNumberFormat="0" applyBorder="0" applyAlignment="0" applyProtection="0"/>
    <xf numFmtId="0" fontId="1" fillId="32" borderId="0" applyNumberFormat="0" applyBorder="0" applyAlignment="0" applyProtection="0"/>
    <xf numFmtId="0" fontId="20" fillId="8" borderId="0" applyNumberFormat="0" applyBorder="0" applyAlignment="0" applyProtection="0"/>
    <xf numFmtId="0" fontId="1" fillId="33" borderId="0" applyNumberFormat="0" applyBorder="0" applyAlignment="0" applyProtection="0"/>
    <xf numFmtId="0" fontId="20" fillId="9" borderId="0" applyNumberFormat="0" applyBorder="0" applyAlignment="0" applyProtection="0"/>
    <xf numFmtId="0" fontId="1" fillId="34" borderId="0" applyNumberFormat="0" applyBorder="0" applyAlignment="0" applyProtection="0"/>
    <xf numFmtId="0" fontId="20" fillId="10" borderId="0" applyNumberFormat="0" applyBorder="0" applyAlignment="0" applyProtection="0"/>
    <xf numFmtId="0" fontId="1" fillId="35" borderId="0" applyNumberFormat="0" applyBorder="0" applyAlignment="0" applyProtection="0"/>
    <xf numFmtId="0" fontId="20" fillId="5" borderId="0" applyNumberFormat="0" applyBorder="0" applyAlignment="0" applyProtection="0"/>
    <xf numFmtId="0" fontId="1" fillId="36" borderId="0" applyNumberFormat="0" applyBorder="0" applyAlignment="0" applyProtection="0"/>
    <xf numFmtId="0" fontId="20" fillId="8" borderId="0" applyNumberFormat="0" applyBorder="0" applyAlignment="0" applyProtection="0"/>
    <xf numFmtId="0" fontId="1" fillId="37" borderId="0" applyNumberFormat="0" applyBorder="0" applyAlignment="0" applyProtection="0"/>
    <xf numFmtId="0" fontId="20" fillId="11" borderId="0" applyNumberFormat="0" applyBorder="0" applyAlignment="0" applyProtection="0"/>
    <xf numFmtId="0" fontId="1" fillId="38"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22" fillId="7" borderId="1" applyNumberFormat="0" applyAlignment="0" applyProtection="0"/>
    <xf numFmtId="0" fontId="23" fillId="20" borderId="2" applyNumberFormat="0" applyAlignment="0" applyProtection="0"/>
    <xf numFmtId="0" fontId="24" fillId="20" borderId="1"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28" fillId="0" borderId="6" applyNumberFormat="0" applyFill="0" applyAlignment="0" applyProtection="0"/>
    <xf numFmtId="0" fontId="29" fillId="21" borderId="7" applyNumberFormat="0" applyAlignment="0" applyProtection="0"/>
    <xf numFmtId="0" fontId="30" fillId="0" borderId="0" applyNumberFormat="0" applyFill="0" applyBorder="0" applyAlignment="0" applyProtection="0"/>
    <xf numFmtId="0" fontId="31" fillId="22" borderId="0" applyNumberFormat="0" applyBorder="0" applyAlignment="0" applyProtection="0"/>
    <xf numFmtId="0" fontId="32" fillId="3" borderId="0" applyNumberFormat="0" applyBorder="0" applyAlignment="0" applyProtection="0"/>
    <xf numFmtId="0" fontId="33" fillId="0" borderId="0" applyNumberFormat="0" applyFill="0" applyBorder="0" applyAlignment="0" applyProtection="0"/>
    <xf numFmtId="0" fontId="16" fillId="24" borderId="8" applyNumberFormat="0" applyFont="0" applyAlignment="0" applyProtection="0"/>
    <xf numFmtId="0" fontId="1" fillId="56" borderId="22" applyNumberFormat="0" applyFont="0" applyAlignment="0" applyProtection="0"/>
    <xf numFmtId="0" fontId="34" fillId="0" borderId="9" applyNumberFormat="0" applyFill="0" applyAlignment="0" applyProtection="0"/>
    <xf numFmtId="0" fontId="12" fillId="0" borderId="0" applyNumberFormat="0" applyFill="0" applyBorder="0" applyAlignment="0" applyProtection="0"/>
    <xf numFmtId="0" fontId="35" fillId="4" borderId="0" applyNumberFormat="0" applyBorder="0" applyAlignment="0" applyProtection="0"/>
    <xf numFmtId="0" fontId="58" fillId="0" borderId="24">
      <alignment vertical="top" wrapText="1"/>
    </xf>
    <xf numFmtId="49" fontId="59" fillId="0" borderId="24">
      <alignment horizontal="center" vertical="top" shrinkToFit="1"/>
    </xf>
    <xf numFmtId="4" fontId="58" fillId="59" borderId="24">
      <alignment horizontal="right" vertical="top" shrinkToFit="1"/>
    </xf>
    <xf numFmtId="0" fontId="58" fillId="0" borderId="24">
      <alignment horizontal="left"/>
    </xf>
    <xf numFmtId="4" fontId="58" fillId="56" borderId="24">
      <alignment horizontal="right" vertical="top" shrinkToFit="1"/>
    </xf>
    <xf numFmtId="10" fontId="58" fillId="59" borderId="24">
      <alignment horizontal="right" vertical="top" shrinkToFit="1"/>
    </xf>
    <xf numFmtId="10" fontId="58" fillId="56" borderId="24">
      <alignment horizontal="right" vertical="top" shrinkToFit="1"/>
    </xf>
    <xf numFmtId="0" fontId="59" fillId="0" borderId="0">
      <alignment wrapText="1"/>
    </xf>
    <xf numFmtId="0" fontId="59" fillId="0" borderId="0"/>
    <xf numFmtId="0" fontId="61" fillId="0" borderId="0">
      <alignment horizontal="center" wrapText="1"/>
    </xf>
    <xf numFmtId="0" fontId="61" fillId="0" borderId="0">
      <alignment horizontal="center"/>
    </xf>
    <xf numFmtId="0" fontId="59" fillId="0" borderId="0">
      <alignment horizontal="right"/>
    </xf>
    <xf numFmtId="0" fontId="59" fillId="0" borderId="24">
      <alignment horizontal="center" vertical="center" wrapText="1"/>
    </xf>
    <xf numFmtId="0" fontId="59" fillId="0" borderId="0">
      <alignment horizontal="left" wrapText="1"/>
    </xf>
    <xf numFmtId="0" fontId="62" fillId="0" borderId="0"/>
    <xf numFmtId="0" fontId="62" fillId="0" borderId="0"/>
    <xf numFmtId="0" fontId="59" fillId="0" borderId="0"/>
    <xf numFmtId="0" fontId="59" fillId="0" borderId="0"/>
    <xf numFmtId="0" fontId="62" fillId="0" borderId="0"/>
    <xf numFmtId="0" fontId="59" fillId="60" borderId="0"/>
    <xf numFmtId="0" fontId="59" fillId="60" borderId="25"/>
    <xf numFmtId="0" fontId="59" fillId="60" borderId="26"/>
    <xf numFmtId="49" fontId="59" fillId="0" borderId="24">
      <alignment horizontal="left" vertical="top" wrapText="1" indent="2"/>
    </xf>
    <xf numFmtId="4" fontId="59" fillId="0" borderId="24">
      <alignment horizontal="right" vertical="top" shrinkToFit="1"/>
    </xf>
    <xf numFmtId="10" fontId="59" fillId="0" borderId="24">
      <alignment horizontal="right" vertical="top" shrinkToFit="1"/>
    </xf>
    <xf numFmtId="0" fontId="59" fillId="60" borderId="26">
      <alignment shrinkToFit="1"/>
    </xf>
    <xf numFmtId="0" fontId="59" fillId="60" borderId="27"/>
    <xf numFmtId="0" fontId="59" fillId="60" borderId="26">
      <alignment horizontal="center"/>
    </xf>
    <xf numFmtId="0" fontId="59" fillId="60" borderId="26">
      <alignment horizontal="left"/>
    </xf>
    <xf numFmtId="0" fontId="59" fillId="60" borderId="27">
      <alignment horizontal="center"/>
    </xf>
    <xf numFmtId="0" fontId="59" fillId="60" borderId="27">
      <alignment horizontal="left"/>
    </xf>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56" borderId="22" applyNumberFormat="0" applyFont="0" applyAlignment="0" applyProtection="0"/>
  </cellStyleXfs>
  <cellXfs count="326">
    <xf numFmtId="0" fontId="0" fillId="0" borderId="0" xfId="0"/>
    <xf numFmtId="0" fontId="4" fillId="0" borderId="0" xfId="0" applyFont="1" applyAlignment="1">
      <alignment horizontal="center" vertical="top" wrapText="1"/>
    </xf>
    <xf numFmtId="49" fontId="5" fillId="0" borderId="10" xfId="0" applyNumberFormat="1" applyFont="1" applyBorder="1" applyAlignment="1">
      <alignment horizontal="center" vertical="top"/>
    </xf>
    <xf numFmtId="0" fontId="4" fillId="0" borderId="0" xfId="0" applyFont="1" applyAlignment="1">
      <alignment vertical="top" wrapText="1"/>
    </xf>
    <xf numFmtId="0" fontId="5" fillId="0" borderId="0" xfId="0" applyFont="1" applyAlignment="1">
      <alignment vertical="top" wrapText="1"/>
    </xf>
    <xf numFmtId="0" fontId="6" fillId="0" borderId="0" xfId="0" applyFont="1" applyAlignment="1">
      <alignment vertical="top" wrapText="1"/>
    </xf>
    <xf numFmtId="0" fontId="4" fillId="0" borderId="10" xfId="0" applyFont="1" applyBorder="1" applyAlignment="1">
      <alignment horizontal="center" vertical="top" wrapText="1"/>
    </xf>
    <xf numFmtId="165" fontId="5" fillId="0" borderId="0" xfId="0" applyNumberFormat="1" applyFont="1" applyFill="1" applyAlignment="1">
      <alignment horizontal="right" vertical="top"/>
    </xf>
    <xf numFmtId="49" fontId="6" fillId="0" borderId="0" xfId="0" quotePrefix="1" applyNumberFormat="1" applyFont="1" applyAlignment="1">
      <alignment vertical="top" wrapText="1"/>
    </xf>
    <xf numFmtId="166" fontId="5" fillId="0" borderId="0" xfId="0" applyNumberFormat="1" applyFont="1" applyAlignment="1">
      <alignment horizontal="right" vertical="top"/>
    </xf>
    <xf numFmtId="49" fontId="5" fillId="0" borderId="0" xfId="0" applyNumberFormat="1" applyFont="1" applyAlignment="1">
      <alignment vertical="top"/>
    </xf>
    <xf numFmtId="0" fontId="5" fillId="0" borderId="0" xfId="0" applyNumberFormat="1" applyFont="1" applyAlignment="1">
      <alignment vertical="top" wrapText="1"/>
    </xf>
    <xf numFmtId="0" fontId="5" fillId="0" borderId="0" xfId="0" applyFont="1" applyAlignment="1">
      <alignment vertical="top"/>
    </xf>
    <xf numFmtId="0" fontId="4" fillId="0" borderId="0" xfId="0" applyFont="1" applyAlignment="1">
      <alignment vertical="top"/>
    </xf>
    <xf numFmtId="0" fontId="6" fillId="0" borderId="0" xfId="0" quotePrefix="1" applyNumberFormat="1" applyFont="1" applyAlignment="1">
      <alignment vertical="top" wrapText="1"/>
    </xf>
    <xf numFmtId="0" fontId="6" fillId="0" borderId="0" xfId="0" applyFont="1" applyAlignment="1">
      <alignment horizontal="center" vertical="center" wrapText="1"/>
    </xf>
    <xf numFmtId="0" fontId="8" fillId="0" borderId="0" xfId="0" applyFont="1" applyAlignment="1">
      <alignment vertical="top" wrapText="1"/>
    </xf>
    <xf numFmtId="0" fontId="0" fillId="0" borderId="0" xfId="0" applyAlignment="1">
      <alignment vertical="top" wrapText="1"/>
    </xf>
    <xf numFmtId="0" fontId="13" fillId="0" borderId="0" xfId="0" applyFont="1" applyBorder="1" applyAlignment="1">
      <alignment horizontal="center" vertical="top" wrapText="1"/>
    </xf>
    <xf numFmtId="0" fontId="13" fillId="0" borderId="0" xfId="0" applyFont="1" applyBorder="1" applyAlignment="1">
      <alignment horizontal="left" vertical="top" wrapText="1"/>
    </xf>
    <xf numFmtId="0" fontId="13" fillId="0" borderId="10" xfId="0" applyFont="1" applyBorder="1" applyAlignment="1">
      <alignment horizontal="center" vertical="top" wrapText="1"/>
    </xf>
    <xf numFmtId="0" fontId="0" fillId="0" borderId="10" xfId="0" applyBorder="1" applyAlignment="1">
      <alignment horizontal="center" vertical="top" wrapText="1"/>
    </xf>
    <xf numFmtId="0" fontId="13" fillId="0" borderId="0" xfId="0" applyFont="1" applyAlignment="1">
      <alignment vertical="top" wrapText="1"/>
    </xf>
    <xf numFmtId="0" fontId="0" fillId="0" borderId="0" xfId="0" applyAlignment="1">
      <alignment horizontal="left" vertical="top" wrapText="1"/>
    </xf>
    <xf numFmtId="168" fontId="6" fillId="0" borderId="0" xfId="0" quotePrefix="1" applyNumberFormat="1" applyFont="1" applyAlignment="1">
      <alignment wrapText="1"/>
    </xf>
    <xf numFmtId="168" fontId="6" fillId="0" borderId="0" xfId="0" applyNumberFormat="1" applyFont="1" applyAlignment="1">
      <alignment wrapText="1"/>
    </xf>
    <xf numFmtId="168" fontId="5" fillId="0" borderId="0" xfId="0" applyNumberFormat="1" applyFont="1"/>
    <xf numFmtId="168" fontId="5" fillId="0" borderId="0" xfId="0" applyNumberFormat="1" applyFont="1" applyAlignment="1">
      <alignment wrapText="1"/>
    </xf>
    <xf numFmtId="168" fontId="8" fillId="0" borderId="0" xfId="0" applyNumberFormat="1" applyFont="1" applyAlignment="1">
      <alignment wrapText="1"/>
    </xf>
    <xf numFmtId="168" fontId="5" fillId="0" borderId="0" xfId="0" applyNumberFormat="1" applyFont="1" applyAlignment="1"/>
    <xf numFmtId="0" fontId="3" fillId="0" borderId="0" xfId="0" applyFont="1" applyAlignment="1">
      <alignment vertical="top" wrapText="1"/>
    </xf>
    <xf numFmtId="0" fontId="16" fillId="0" borderId="10" xfId="0" applyFont="1" applyBorder="1" applyAlignment="1">
      <alignment vertical="top" wrapText="1"/>
    </xf>
    <xf numFmtId="0" fontId="0" fillId="0" borderId="0" xfId="0" applyFill="1" applyAlignment="1">
      <alignment vertical="top" wrapText="1"/>
    </xf>
    <xf numFmtId="0" fontId="3" fillId="0" borderId="0" xfId="0" applyFont="1" applyAlignment="1">
      <alignment vertical="top"/>
    </xf>
    <xf numFmtId="14" fontId="16" fillId="0" borderId="10" xfId="0" applyNumberFormat="1" applyFont="1" applyBorder="1" applyAlignment="1">
      <alignment horizontal="center" vertical="top" wrapText="1"/>
    </xf>
    <xf numFmtId="14" fontId="15" fillId="0" borderId="10" xfId="0" applyNumberFormat="1" applyFont="1" applyBorder="1" applyAlignment="1">
      <alignment vertical="top" wrapText="1"/>
    </xf>
    <xf numFmtId="0" fontId="5" fillId="0" borderId="0" xfId="0" applyFont="1" applyAlignment="1"/>
    <xf numFmtId="168" fontId="6" fillId="0" borderId="0" xfId="0" quotePrefix="1" applyNumberFormat="1" applyFont="1" applyAlignment="1">
      <alignment horizontal="center" wrapText="1"/>
    </xf>
    <xf numFmtId="168" fontId="5" fillId="0" borderId="0" xfId="0" applyNumberFormat="1" applyFont="1" applyAlignment="1">
      <alignment horizontal="center"/>
    </xf>
    <xf numFmtId="168" fontId="3" fillId="0" borderId="0" xfId="0" applyNumberFormat="1" applyFont="1" applyAlignment="1">
      <alignment horizontal="center" vertical="top"/>
    </xf>
    <xf numFmtId="0" fontId="5" fillId="0" borderId="10" xfId="0" applyFont="1" applyBorder="1" applyAlignment="1">
      <alignment horizontal="center" vertical="top" wrapText="1"/>
    </xf>
    <xf numFmtId="0" fontId="5" fillId="0" borderId="0" xfId="0" applyFont="1" applyBorder="1" applyAlignment="1">
      <alignment horizontal="center" vertical="top" wrapText="1"/>
    </xf>
    <xf numFmtId="0" fontId="5" fillId="0" borderId="0" xfId="0" applyFont="1" applyAlignment="1">
      <alignment horizontal="center" vertical="top" wrapText="1"/>
    </xf>
    <xf numFmtId="0" fontId="0" fillId="25" borderId="10" xfId="0" applyFill="1" applyBorder="1" applyAlignment="1">
      <alignment horizontal="center" vertical="top" wrapText="1"/>
    </xf>
    <xf numFmtId="0" fontId="0" fillId="25" borderId="10" xfId="0" applyFill="1" applyBorder="1" applyAlignment="1">
      <alignment horizontal="left" vertical="top" wrapText="1"/>
    </xf>
    <xf numFmtId="0" fontId="17" fillId="25" borderId="10" xfId="0" applyFont="1" applyFill="1" applyBorder="1" applyAlignment="1">
      <alignment vertical="top" wrapText="1"/>
    </xf>
    <xf numFmtId="0" fontId="0" fillId="25" borderId="0" xfId="0" applyFill="1" applyAlignment="1">
      <alignment vertical="top" wrapText="1"/>
    </xf>
    <xf numFmtId="0" fontId="4" fillId="0" borderId="0" xfId="0" applyFont="1" applyFill="1" applyAlignment="1">
      <alignment vertical="top" wrapText="1"/>
    </xf>
    <xf numFmtId="49" fontId="4" fillId="0" borderId="10" xfId="0" applyNumberFormat="1" applyFont="1" applyFill="1" applyBorder="1" applyAlignment="1">
      <alignment horizontal="center" vertical="top"/>
    </xf>
    <xf numFmtId="49" fontId="4" fillId="0" borderId="10" xfId="0" applyNumberFormat="1" applyFont="1" applyBorder="1" applyAlignment="1">
      <alignment horizontal="center" vertical="center" wrapText="1"/>
    </xf>
    <xf numFmtId="0" fontId="19" fillId="0" borderId="10" xfId="0" applyFont="1" applyBorder="1" applyAlignment="1">
      <alignment horizontal="center" vertical="top" wrapText="1"/>
    </xf>
    <xf numFmtId="168" fontId="5" fillId="0" borderId="0" xfId="0" applyNumberFormat="1" applyFont="1" applyBorder="1" applyAlignment="1">
      <alignment wrapText="1"/>
    </xf>
    <xf numFmtId="168" fontId="7" fillId="0" borderId="0" xfId="0" applyNumberFormat="1" applyFont="1" applyBorder="1" applyAlignment="1">
      <alignment horizontal="center"/>
    </xf>
    <xf numFmtId="0" fontId="4" fillId="0" borderId="12" xfId="0" applyFont="1" applyFill="1" applyBorder="1" applyAlignment="1">
      <alignment horizontal="left" vertical="top" wrapText="1"/>
    </xf>
    <xf numFmtId="164" fontId="5" fillId="0" borderId="0" xfId="0" applyNumberFormat="1" applyFont="1" applyFill="1" applyAlignment="1">
      <alignment horizontal="right" vertical="top"/>
    </xf>
    <xf numFmtId="168" fontId="5" fillId="0" borderId="0" xfId="0" applyNumberFormat="1" applyFont="1" applyAlignment="1">
      <alignment horizontal="right" wrapText="1"/>
    </xf>
    <xf numFmtId="0" fontId="36" fillId="0" borderId="10" xfId="72" applyFont="1" applyFill="1" applyBorder="1" applyAlignment="1">
      <alignment horizontal="left" vertical="top" wrapText="1"/>
    </xf>
    <xf numFmtId="0" fontId="16" fillId="0" borderId="10" xfId="72" applyFont="1" applyFill="1" applyBorder="1" applyAlignment="1">
      <alignment horizontal="left" vertical="top" wrapText="1"/>
    </xf>
    <xf numFmtId="0" fontId="7" fillId="0" borderId="10" xfId="0" applyFont="1" applyBorder="1" applyAlignment="1">
      <alignment horizontal="center" vertical="top" wrapText="1"/>
    </xf>
    <xf numFmtId="2" fontId="4" fillId="0" borderId="10" xfId="0" applyNumberFormat="1" applyFont="1" applyBorder="1" applyAlignment="1">
      <alignment horizontal="center" vertical="center" wrapText="1"/>
    </xf>
    <xf numFmtId="0" fontId="5" fillId="0" borderId="10" xfId="0" applyFont="1" applyBorder="1" applyAlignment="1">
      <alignment horizontal="center" vertical="center" wrapText="1"/>
    </xf>
    <xf numFmtId="0" fontId="5" fillId="0" borderId="10" xfId="0" applyFont="1" applyBorder="1" applyAlignment="1">
      <alignment horizontal="justify" vertical="center" wrapText="1"/>
    </xf>
    <xf numFmtId="0" fontId="16" fillId="58" borderId="10" xfId="72" applyFont="1" applyFill="1" applyBorder="1" applyAlignment="1">
      <alignment horizontal="left" vertical="top" wrapText="1"/>
    </xf>
    <xf numFmtId="0" fontId="16" fillId="58" borderId="10" xfId="0" applyFont="1" applyFill="1" applyBorder="1" applyAlignment="1">
      <alignment horizontal="left" vertical="top" wrapText="1"/>
    </xf>
    <xf numFmtId="0" fontId="5" fillId="0" borderId="10" xfId="0" applyFont="1" applyBorder="1" applyAlignment="1">
      <alignment vertical="top" wrapText="1"/>
    </xf>
    <xf numFmtId="0" fontId="5" fillId="0" borderId="10" xfId="0" applyFont="1" applyBorder="1" applyAlignment="1">
      <alignment horizontal="center" wrapText="1"/>
    </xf>
    <xf numFmtId="49" fontId="4" fillId="0" borderId="10" xfId="0" applyNumberFormat="1" applyFont="1" applyBorder="1" applyAlignment="1">
      <alignment horizontal="center" vertical="center"/>
    </xf>
    <xf numFmtId="0" fontId="4" fillId="0" borderId="10" xfId="0" applyFont="1" applyBorder="1" applyAlignment="1">
      <alignment horizontal="center" vertical="center"/>
    </xf>
    <xf numFmtId="0" fontId="4" fillId="0" borderId="10" xfId="0" applyFont="1" applyBorder="1" applyAlignment="1">
      <alignment horizontal="left" vertical="center" wrapText="1"/>
    </xf>
    <xf numFmtId="0" fontId="5" fillId="0" borderId="10" xfId="0" applyFont="1" applyBorder="1" applyAlignment="1">
      <alignment wrapText="1"/>
    </xf>
    <xf numFmtId="49" fontId="4" fillId="0" borderId="10" xfId="0" applyNumberFormat="1" applyFont="1" applyBorder="1" applyAlignment="1">
      <alignment horizontal="center"/>
    </xf>
    <xf numFmtId="0" fontId="5" fillId="0" borderId="10" xfId="0" applyFont="1" applyBorder="1" applyAlignment="1">
      <alignment horizontal="center"/>
    </xf>
    <xf numFmtId="0" fontId="4" fillId="0" borderId="10" xfId="0" applyFont="1" applyBorder="1" applyAlignment="1">
      <alignment horizontal="left" wrapText="1"/>
    </xf>
    <xf numFmtId="168" fontId="5" fillId="58" borderId="10" xfId="0" applyNumberFormat="1" applyFont="1" applyFill="1" applyBorder="1" applyAlignment="1">
      <alignment wrapText="1"/>
    </xf>
    <xf numFmtId="167" fontId="7" fillId="58" borderId="10" xfId="0" applyNumberFormat="1" applyFont="1" applyFill="1" applyBorder="1" applyAlignment="1">
      <alignment horizontal="center"/>
    </xf>
    <xf numFmtId="168" fontId="5" fillId="58" borderId="0" xfId="0" applyNumberFormat="1" applyFont="1" applyFill="1"/>
    <xf numFmtId="168" fontId="4" fillId="58" borderId="10" xfId="0" applyNumberFormat="1" applyFont="1" applyFill="1" applyBorder="1" applyAlignment="1">
      <alignment wrapText="1"/>
    </xf>
    <xf numFmtId="167" fontId="14" fillId="58" borderId="10" xfId="0" applyNumberFormat="1" applyFont="1" applyFill="1" applyBorder="1" applyAlignment="1">
      <alignment horizontal="center"/>
    </xf>
    <xf numFmtId="168" fontId="4" fillId="58" borderId="0" xfId="0" applyNumberFormat="1" applyFont="1" applyFill="1"/>
    <xf numFmtId="0" fontId="3" fillId="0" borderId="10" xfId="0" applyFont="1" applyBorder="1" applyAlignment="1">
      <alignment horizontal="left" vertical="top" wrapText="1"/>
    </xf>
    <xf numFmtId="168" fontId="3" fillId="0" borderId="0" xfId="0" applyNumberFormat="1" applyFont="1" applyFill="1" applyAlignment="1">
      <alignment horizontal="right"/>
    </xf>
    <xf numFmtId="0" fontId="3" fillId="0" borderId="10" xfId="0" applyFont="1" applyBorder="1" applyAlignment="1">
      <alignment horizontal="center" vertical="top" wrapText="1"/>
    </xf>
    <xf numFmtId="0" fontId="3" fillId="0" borderId="10" xfId="0" applyFont="1" applyFill="1" applyBorder="1" applyAlignment="1">
      <alignment horizontal="center" vertical="top" wrapText="1"/>
    </xf>
    <xf numFmtId="0" fontId="3" fillId="0" borderId="0" xfId="0" applyFont="1" applyAlignment="1">
      <alignment horizontal="center" vertical="top" wrapText="1"/>
    </xf>
    <xf numFmtId="49" fontId="4" fillId="0" borderId="0" xfId="0" applyNumberFormat="1" applyFont="1" applyFill="1" applyAlignment="1">
      <alignment vertical="top" wrapText="1"/>
    </xf>
    <xf numFmtId="49" fontId="4" fillId="0" borderId="10" xfId="0" applyNumberFormat="1" applyFont="1" applyFill="1" applyBorder="1" applyAlignment="1">
      <alignment horizontal="center" vertical="top" wrapText="1"/>
    </xf>
    <xf numFmtId="0" fontId="4" fillId="0" borderId="10" xfId="0" applyFont="1" applyFill="1" applyBorder="1" applyAlignment="1">
      <alignment horizontal="center" vertical="top" wrapText="1"/>
    </xf>
    <xf numFmtId="167" fontId="3" fillId="0" borderId="10" xfId="0" applyNumberFormat="1" applyFont="1" applyFill="1" applyBorder="1" applyAlignment="1" applyProtection="1">
      <alignment horizontal="center" vertical="top"/>
      <protection locked="0"/>
    </xf>
    <xf numFmtId="0" fontId="3" fillId="0" borderId="0" xfId="0" applyFont="1" applyFill="1" applyAlignment="1">
      <alignment horizontal="right" vertical="top"/>
    </xf>
    <xf numFmtId="0" fontId="3" fillId="0" borderId="0" xfId="0" applyFont="1"/>
    <xf numFmtId="49" fontId="3" fillId="0" borderId="10" xfId="0" applyNumberFormat="1" applyFont="1" applyBorder="1" applyAlignment="1">
      <alignment horizontal="center" vertical="center" wrapText="1"/>
    </xf>
    <xf numFmtId="0" fontId="3" fillId="0" borderId="10" xfId="0" applyFont="1" applyBorder="1" applyAlignment="1">
      <alignment horizontal="center" vertical="center" wrapText="1"/>
    </xf>
    <xf numFmtId="0" fontId="3" fillId="0" borderId="0" xfId="0" applyFont="1" applyFill="1" applyAlignment="1">
      <alignment horizontal="center" vertical="top" wrapText="1"/>
    </xf>
    <xf numFmtId="0" fontId="5" fillId="0" borderId="10" xfId="0" applyFont="1" applyFill="1" applyBorder="1" applyAlignment="1">
      <alignment horizontal="center" vertical="top" wrapText="1"/>
    </xf>
    <xf numFmtId="14" fontId="16" fillId="0" borderId="10" xfId="0" applyNumberFormat="1" applyFont="1" applyFill="1" applyBorder="1" applyAlignment="1">
      <alignment horizontal="center" vertical="top" wrapText="1"/>
    </xf>
    <xf numFmtId="14" fontId="15" fillId="0" borderId="10" xfId="0" applyNumberFormat="1" applyFont="1" applyFill="1" applyBorder="1" applyAlignment="1">
      <alignment vertical="top" wrapText="1"/>
    </xf>
    <xf numFmtId="0" fontId="3" fillId="0" borderId="10" xfId="0" applyFont="1" applyFill="1" applyBorder="1" applyAlignment="1">
      <alignment horizontal="left" vertical="top" wrapText="1"/>
    </xf>
    <xf numFmtId="0" fontId="0" fillId="0" borderId="0" xfId="0" applyAlignment="1">
      <alignment horizontal="center" vertical="top" wrapText="1"/>
    </xf>
    <xf numFmtId="0" fontId="0" fillId="0" borderId="0" xfId="0" applyFill="1" applyAlignment="1">
      <alignment horizontal="center" vertical="top" wrapText="1"/>
    </xf>
    <xf numFmtId="14" fontId="17" fillId="0" borderId="10" xfId="0" applyNumberFormat="1" applyFont="1" applyBorder="1" applyAlignment="1">
      <alignment horizontal="center" vertical="top" wrapText="1"/>
    </xf>
    <xf numFmtId="0" fontId="16" fillId="0" borderId="10" xfId="0" applyFont="1" applyBorder="1" applyAlignment="1">
      <alignment horizontal="center" vertical="top" wrapText="1"/>
    </xf>
    <xf numFmtId="0" fontId="16" fillId="0" borderId="10" xfId="0" applyFont="1" applyFill="1" applyBorder="1" applyAlignment="1">
      <alignment horizontal="center" vertical="top" wrapText="1"/>
    </xf>
    <xf numFmtId="14" fontId="3" fillId="0" borderId="10" xfId="0" applyNumberFormat="1" applyFont="1" applyBorder="1" applyAlignment="1">
      <alignment horizontal="center" vertical="top" wrapText="1"/>
    </xf>
    <xf numFmtId="0" fontId="17" fillId="25" borderId="10" xfId="0" applyFont="1" applyFill="1" applyBorder="1" applyAlignment="1">
      <alignment horizontal="center" vertical="top" wrapText="1"/>
    </xf>
    <xf numFmtId="0" fontId="3" fillId="25" borderId="10" xfId="0" applyFont="1" applyFill="1" applyBorder="1" applyAlignment="1">
      <alignment horizontal="center" vertical="top" wrapText="1"/>
    </xf>
    <xf numFmtId="14" fontId="17" fillId="0" borderId="10" xfId="0" applyNumberFormat="1" applyFont="1" applyFill="1" applyBorder="1" applyAlignment="1">
      <alignment horizontal="center" vertical="top" wrapText="1"/>
    </xf>
    <xf numFmtId="14" fontId="15" fillId="0" borderId="10" xfId="0" applyNumberFormat="1" applyFont="1" applyBorder="1" applyAlignment="1">
      <alignment horizontal="center" vertical="top" wrapText="1"/>
    </xf>
    <xf numFmtId="14" fontId="15" fillId="0" borderId="10" xfId="0" applyNumberFormat="1" applyFont="1" applyFill="1" applyBorder="1" applyAlignment="1">
      <alignment horizontal="center" vertical="top" wrapText="1"/>
    </xf>
    <xf numFmtId="14" fontId="3" fillId="0" borderId="10" xfId="0" applyNumberFormat="1" applyFont="1" applyFill="1" applyBorder="1" applyAlignment="1">
      <alignment horizontal="center" vertical="top" wrapText="1"/>
    </xf>
    <xf numFmtId="14" fontId="12" fillId="0" borderId="10" xfId="0" applyNumberFormat="1" applyFont="1" applyFill="1" applyBorder="1" applyAlignment="1">
      <alignment horizontal="center" vertical="top" wrapText="1"/>
    </xf>
    <xf numFmtId="0" fontId="17" fillId="0" borderId="0" xfId="0" applyFont="1" applyAlignment="1">
      <alignment horizontal="center" vertical="top" wrapText="1"/>
    </xf>
    <xf numFmtId="0" fontId="17" fillId="0" borderId="0" xfId="0" applyFont="1" applyFill="1" applyAlignment="1">
      <alignment horizontal="center" vertical="top" wrapText="1"/>
    </xf>
    <xf numFmtId="0" fontId="56" fillId="0" borderId="10" xfId="0" applyNumberFormat="1" applyFont="1" applyFill="1" applyBorder="1" applyAlignment="1">
      <alignment vertical="top" wrapText="1"/>
    </xf>
    <xf numFmtId="49" fontId="56" fillId="0" borderId="10" xfId="0" applyNumberFormat="1" applyFont="1" applyFill="1" applyBorder="1" applyAlignment="1">
      <alignment horizontal="center" vertical="top"/>
    </xf>
    <xf numFmtId="167" fontId="56" fillId="0" borderId="10" xfId="0" applyNumberFormat="1" applyFont="1" applyFill="1" applyBorder="1" applyAlignment="1" applyProtection="1">
      <alignment horizontal="center" vertical="top"/>
      <protection locked="0"/>
    </xf>
    <xf numFmtId="0" fontId="56" fillId="0" borderId="0" xfId="0" applyFont="1" applyFill="1" applyAlignment="1">
      <alignment vertical="top"/>
    </xf>
    <xf numFmtId="0" fontId="57" fillId="0" borderId="10" xfId="0" applyNumberFormat="1" applyFont="1" applyFill="1" applyBorder="1" applyAlignment="1">
      <alignment vertical="top" wrapText="1"/>
    </xf>
    <xf numFmtId="49" fontId="57" fillId="0" borderId="10" xfId="0" applyNumberFormat="1" applyFont="1" applyFill="1" applyBorder="1" applyAlignment="1">
      <alignment horizontal="center" vertical="top"/>
    </xf>
    <xf numFmtId="167" fontId="57" fillId="0" borderId="10" xfId="0" applyNumberFormat="1" applyFont="1" applyFill="1" applyBorder="1" applyAlignment="1" applyProtection="1">
      <alignment horizontal="center" vertical="top"/>
      <protection locked="0"/>
    </xf>
    <xf numFmtId="0" fontId="57" fillId="0" borderId="0" xfId="0" applyFont="1" applyFill="1" applyAlignment="1">
      <alignment vertical="top"/>
    </xf>
    <xf numFmtId="168" fontId="56" fillId="0" borderId="10" xfId="0" applyNumberFormat="1" applyFont="1" applyBorder="1" applyAlignment="1">
      <alignment wrapText="1"/>
    </xf>
    <xf numFmtId="167" fontId="56" fillId="0" borderId="10" xfId="0" applyNumberFormat="1" applyFont="1" applyBorder="1" applyAlignment="1">
      <alignment horizontal="center"/>
    </xf>
    <xf numFmtId="168" fontId="56" fillId="0" borderId="0" xfId="0" applyNumberFormat="1" applyFont="1"/>
    <xf numFmtId="168" fontId="57" fillId="0" borderId="10" xfId="0" applyNumberFormat="1" applyFont="1" applyBorder="1" applyAlignment="1">
      <alignment wrapText="1"/>
    </xf>
    <xf numFmtId="167" fontId="57" fillId="0" borderId="10" xfId="0" applyNumberFormat="1" applyFont="1" applyBorder="1" applyAlignment="1">
      <alignment horizontal="center"/>
    </xf>
    <xf numFmtId="168" fontId="57" fillId="0" borderId="0" xfId="0" applyNumberFormat="1" applyFont="1"/>
    <xf numFmtId="165" fontId="3" fillId="0" borderId="0" xfId="0" applyNumberFormat="1" applyFont="1" applyFill="1" applyAlignment="1">
      <alignment horizontal="right" vertical="top"/>
    </xf>
    <xf numFmtId="0" fontId="3" fillId="23" borderId="0" xfId="73" applyFont="1" applyFill="1" applyAlignment="1">
      <alignment horizontal="right"/>
    </xf>
    <xf numFmtId="168" fontId="3" fillId="0" borderId="0" xfId="0" applyNumberFormat="1" applyFont="1" applyAlignment="1">
      <alignment horizontal="right" vertical="top"/>
    </xf>
    <xf numFmtId="168" fontId="4" fillId="0" borderId="10" xfId="0" applyNumberFormat="1" applyFont="1" applyBorder="1" applyAlignment="1">
      <alignment horizontal="center" vertical="center" wrapText="1"/>
    </xf>
    <xf numFmtId="0" fontId="3" fillId="0" borderId="10" xfId="0" applyNumberFormat="1" applyFont="1" applyFill="1" applyBorder="1" applyAlignment="1">
      <alignment vertical="top" wrapText="1"/>
    </xf>
    <xf numFmtId="49" fontId="3" fillId="0" borderId="10" xfId="0" applyNumberFormat="1" applyFont="1" applyFill="1" applyBorder="1" applyAlignment="1">
      <alignment horizontal="center" vertical="top"/>
    </xf>
    <xf numFmtId="0" fontId="3" fillId="0" borderId="0" xfId="0" applyFont="1" applyFill="1" applyAlignment="1">
      <alignment vertical="top"/>
    </xf>
    <xf numFmtId="0" fontId="4" fillId="0" borderId="10" xfId="0" applyNumberFormat="1" applyFont="1" applyFill="1" applyBorder="1" applyAlignment="1">
      <alignment vertical="top" wrapText="1"/>
    </xf>
    <xf numFmtId="2" fontId="4" fillId="0" borderId="10" xfId="0" applyNumberFormat="1" applyFont="1" applyFill="1" applyBorder="1" applyAlignment="1">
      <alignment horizontal="left" vertical="top" wrapText="1"/>
    </xf>
    <xf numFmtId="0" fontId="4" fillId="0" borderId="0" xfId="0" applyFont="1" applyAlignment="1"/>
    <xf numFmtId="0" fontId="3" fillId="0" borderId="0" xfId="0" applyNumberFormat="1" applyFont="1" applyAlignment="1">
      <alignment vertical="top" wrapText="1"/>
    </xf>
    <xf numFmtId="49" fontId="3" fillId="0" borderId="0" xfId="0" applyNumberFormat="1" applyFont="1" applyAlignment="1">
      <alignment vertical="top"/>
    </xf>
    <xf numFmtId="167" fontId="3" fillId="0" borderId="0" xfId="0" applyNumberFormat="1" applyFont="1" applyAlignment="1">
      <alignment horizontal="center" vertical="top"/>
    </xf>
    <xf numFmtId="168" fontId="3" fillId="0" borderId="0" xfId="0" applyNumberFormat="1" applyFont="1"/>
    <xf numFmtId="0" fontId="3" fillId="0" borderId="10" xfId="0" applyFont="1" applyBorder="1" applyAlignment="1">
      <alignment vertical="center" wrapText="1"/>
    </xf>
    <xf numFmtId="0" fontId="3" fillId="0" borderId="0" xfId="0" applyFont="1" applyFill="1" applyAlignment="1">
      <alignment vertical="top" wrapText="1"/>
    </xf>
    <xf numFmtId="49" fontId="3" fillId="0" borderId="0" xfId="0" applyNumberFormat="1" applyFont="1" applyFill="1" applyAlignment="1">
      <alignment vertical="top" wrapText="1"/>
    </xf>
    <xf numFmtId="49" fontId="3" fillId="0" borderId="0" xfId="0" applyNumberFormat="1" applyFont="1" applyFill="1" applyAlignment="1">
      <alignment horizontal="center" vertical="top" wrapText="1"/>
    </xf>
    <xf numFmtId="165" fontId="3" fillId="0" borderId="0" xfId="0" applyNumberFormat="1" applyFont="1" applyFill="1" applyAlignment="1">
      <alignment horizontal="left" vertical="top"/>
    </xf>
    <xf numFmtId="0" fontId="4" fillId="0" borderId="0" xfId="0" applyFont="1" applyFill="1" applyAlignment="1">
      <alignment horizontal="left" vertical="top" wrapText="1"/>
    </xf>
    <xf numFmtId="49" fontId="3" fillId="0" borderId="10" xfId="0" applyNumberFormat="1"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vertical="center" wrapText="1"/>
    </xf>
    <xf numFmtId="0" fontId="3" fillId="0" borderId="0" xfId="0" applyFont="1" applyFill="1"/>
    <xf numFmtId="49" fontId="3" fillId="0" borderId="10" xfId="0" applyNumberFormat="1" applyFont="1" applyFill="1" applyBorder="1" applyAlignment="1">
      <alignment horizontal="center" vertical="top" wrapText="1"/>
    </xf>
    <xf numFmtId="49" fontId="3" fillId="0" borderId="0" xfId="0" applyNumberFormat="1" applyFont="1" applyFill="1"/>
    <xf numFmtId="168" fontId="3" fillId="0" borderId="10" xfId="0" applyNumberFormat="1" applyFont="1" applyBorder="1" applyAlignment="1">
      <alignment horizontal="center" vertical="center" wrapText="1"/>
    </xf>
    <xf numFmtId="168" fontId="3" fillId="0" borderId="0" xfId="0" applyNumberFormat="1" applyFont="1" applyAlignment="1">
      <alignment horizontal="center"/>
    </xf>
    <xf numFmtId="0" fontId="3" fillId="0" borderId="0" xfId="0" applyFont="1" applyFill="1" applyAlignment="1">
      <alignment horizontal="center" vertical="center" wrapText="1"/>
    </xf>
    <xf numFmtId="0" fontId="3" fillId="0" borderId="0" xfId="0" applyFont="1" applyFill="1" applyAlignment="1">
      <alignment wrapText="1"/>
    </xf>
    <xf numFmtId="0" fontId="3" fillId="0" borderId="0" xfId="0" applyFont="1" applyFill="1" applyAlignment="1"/>
    <xf numFmtId="49" fontId="3" fillId="0" borderId="0" xfId="0" applyNumberFormat="1" applyFont="1" applyFill="1" applyAlignment="1">
      <alignment horizontal="center" vertical="top"/>
    </xf>
    <xf numFmtId="0" fontId="3" fillId="0" borderId="0" xfId="0" applyFont="1" applyFill="1" applyAlignment="1">
      <alignment horizontal="left" vertical="top"/>
    </xf>
    <xf numFmtId="166" fontId="3" fillId="0" borderId="0" xfId="0" applyNumberFormat="1" applyFont="1" applyFill="1" applyAlignment="1">
      <alignment horizontal="right" vertical="top"/>
    </xf>
    <xf numFmtId="49" fontId="12" fillId="0" borderId="0" xfId="0" applyNumberFormat="1" applyFont="1" applyFill="1" applyAlignment="1">
      <alignment horizontal="center" vertical="top"/>
    </xf>
    <xf numFmtId="2" fontId="63" fillId="0" borderId="0" xfId="0" applyNumberFormat="1" applyFont="1" applyFill="1" applyAlignment="1">
      <alignment horizontal="left" vertical="top" wrapText="1"/>
    </xf>
    <xf numFmtId="166" fontId="12" fillId="0" borderId="0" xfId="0" applyNumberFormat="1" applyFont="1" applyFill="1" applyAlignment="1">
      <alignment horizontal="right" vertical="top"/>
    </xf>
    <xf numFmtId="0" fontId="12" fillId="0" borderId="0" xfId="0" applyFont="1" applyFill="1" applyAlignment="1">
      <alignment horizontal="left" vertical="top"/>
    </xf>
    <xf numFmtId="49" fontId="3" fillId="0" borderId="11" xfId="0" applyNumberFormat="1" applyFont="1" applyFill="1" applyBorder="1" applyAlignment="1">
      <alignment horizontal="center" vertical="top" wrapText="1"/>
    </xf>
    <xf numFmtId="2" fontId="3" fillId="0" borderId="10" xfId="0" quotePrefix="1" applyNumberFormat="1" applyFont="1" applyFill="1" applyBorder="1" applyAlignment="1">
      <alignment horizontal="center" vertical="top" wrapText="1"/>
    </xf>
    <xf numFmtId="166" fontId="3" fillId="0" borderId="10" xfId="0" applyNumberFormat="1" applyFont="1" applyFill="1" applyBorder="1" applyAlignment="1">
      <alignment horizontal="center" vertical="top" wrapText="1"/>
    </xf>
    <xf numFmtId="2" fontId="3" fillId="0" borderId="0" xfId="0" applyNumberFormat="1" applyFont="1" applyFill="1" applyAlignment="1">
      <alignment horizontal="left" vertical="top" wrapText="1"/>
    </xf>
    <xf numFmtId="166" fontId="3" fillId="0" borderId="0" xfId="0" applyNumberFormat="1" applyFont="1" applyFill="1" applyAlignment="1">
      <alignment vertical="top"/>
    </xf>
    <xf numFmtId="0" fontId="4" fillId="0" borderId="0" xfId="0" applyFont="1" applyFill="1"/>
    <xf numFmtId="0" fontId="3" fillId="0" borderId="0" xfId="73" applyFont="1" applyFill="1" applyAlignment="1">
      <alignment vertical="top"/>
    </xf>
    <xf numFmtId="0" fontId="3" fillId="0" borderId="0" xfId="73" applyFont="1" applyFill="1" applyAlignment="1">
      <alignment vertical="top" wrapText="1"/>
    </xf>
    <xf numFmtId="0" fontId="3" fillId="0" borderId="0" xfId="73" applyFont="1" applyFill="1" applyAlignment="1">
      <alignment horizontal="right" vertical="top" wrapText="1"/>
    </xf>
    <xf numFmtId="166" fontId="3" fillId="0" borderId="0" xfId="73" applyNumberFormat="1" applyFont="1" applyFill="1" applyAlignment="1">
      <alignment horizontal="right" vertical="top" wrapText="1"/>
    </xf>
    <xf numFmtId="0" fontId="3" fillId="0" borderId="10" xfId="73" applyFont="1" applyFill="1" applyBorder="1" applyAlignment="1">
      <alignment horizontal="center" vertical="top" wrapText="1"/>
    </xf>
    <xf numFmtId="166" fontId="3" fillId="0" borderId="10" xfId="73" applyNumberFormat="1" applyFont="1" applyFill="1" applyBorder="1" applyAlignment="1">
      <alignment horizontal="center" vertical="top" wrapText="1"/>
    </xf>
    <xf numFmtId="0" fontId="3" fillId="0" borderId="0" xfId="0" applyFont="1" applyFill="1" applyAlignment="1">
      <alignment horizontal="center" vertical="top"/>
    </xf>
    <xf numFmtId="0" fontId="4" fillId="0" borderId="0" xfId="0" applyFont="1" applyFill="1" applyAlignment="1">
      <alignment vertical="top"/>
    </xf>
    <xf numFmtId="0" fontId="3" fillId="0" borderId="0" xfId="0" applyFont="1" applyFill="1" applyAlignment="1">
      <alignment wrapText="1"/>
    </xf>
    <xf numFmtId="167" fontId="5" fillId="0" borderId="0" xfId="0" applyNumberFormat="1" applyFont="1" applyAlignment="1">
      <alignment vertical="top" wrapText="1"/>
    </xf>
    <xf numFmtId="167" fontId="5" fillId="0" borderId="0" xfId="0" applyNumberFormat="1" applyFont="1" applyAlignment="1">
      <alignment horizontal="center" vertical="top" wrapText="1"/>
    </xf>
    <xf numFmtId="167" fontId="4" fillId="0" borderId="12" xfId="0" applyNumberFormat="1" applyFont="1" applyBorder="1" applyAlignment="1">
      <alignment vertical="top" wrapText="1"/>
    </xf>
    <xf numFmtId="167" fontId="4" fillId="0" borderId="10" xfId="0" applyNumberFormat="1" applyFont="1" applyBorder="1" applyAlignment="1">
      <alignment horizontal="center" vertical="top" wrapText="1"/>
    </xf>
    <xf numFmtId="167" fontId="4" fillId="0" borderId="10" xfId="0" applyNumberFormat="1" applyFont="1" applyFill="1" applyBorder="1" applyAlignment="1">
      <alignment horizontal="center" vertical="top" wrapText="1"/>
    </xf>
    <xf numFmtId="167" fontId="4" fillId="26" borderId="10" xfId="0" applyNumberFormat="1" applyFont="1" applyFill="1" applyBorder="1" applyAlignment="1">
      <alignment horizontal="center" vertical="top" wrapText="1"/>
    </xf>
    <xf numFmtId="167" fontId="4" fillId="0" borderId="0" xfId="0" applyNumberFormat="1" applyFont="1" applyAlignment="1">
      <alignment horizontal="center" vertical="top" wrapText="1"/>
    </xf>
    <xf numFmtId="49" fontId="36" fillId="23" borderId="10" xfId="72" applyNumberFormat="1" applyFont="1" applyFill="1" applyBorder="1" applyAlignment="1">
      <alignment horizontal="center" vertical="top" wrapText="1" shrinkToFit="1"/>
    </xf>
    <xf numFmtId="49" fontId="36" fillId="58" borderId="10" xfId="72" applyNumberFormat="1" applyFont="1" applyFill="1" applyBorder="1" applyAlignment="1">
      <alignment horizontal="center" vertical="top" wrapText="1" shrinkToFit="1"/>
    </xf>
    <xf numFmtId="49" fontId="3" fillId="23" borderId="10" xfId="72" applyNumberFormat="1" applyFont="1" applyFill="1" applyBorder="1" applyAlignment="1">
      <alignment horizontal="center" vertical="top" wrapText="1" shrinkToFit="1"/>
    </xf>
    <xf numFmtId="167" fontId="3" fillId="0" borderId="0" xfId="0" applyNumberFormat="1" applyFont="1" applyAlignment="1">
      <alignment vertical="top" wrapText="1"/>
    </xf>
    <xf numFmtId="49" fontId="16" fillId="58" borderId="10" xfId="0" applyNumberFormat="1" applyFont="1" applyFill="1" applyBorder="1" applyAlignment="1">
      <alignment horizontal="center" vertical="top" wrapText="1" shrinkToFit="1"/>
    </xf>
    <xf numFmtId="49" fontId="16" fillId="58" borderId="10" xfId="72" applyNumberFormat="1" applyFont="1" applyFill="1" applyBorder="1" applyAlignment="1">
      <alignment horizontal="center" vertical="top" wrapText="1" shrinkToFit="1"/>
    </xf>
    <xf numFmtId="49" fontId="16" fillId="0" borderId="10" xfId="72" applyNumberFormat="1" applyFont="1" applyFill="1" applyBorder="1" applyAlignment="1">
      <alignment horizontal="center" vertical="top" wrapText="1" shrinkToFit="1"/>
    </xf>
    <xf numFmtId="49" fontId="54" fillId="23" borderId="10" xfId="71" applyNumberFormat="1" applyFont="1" applyFill="1" applyBorder="1" applyAlignment="1">
      <alignment horizontal="center" vertical="top" wrapText="1" shrinkToFit="1"/>
    </xf>
    <xf numFmtId="49" fontId="54" fillId="58" borderId="10" xfId="71" applyNumberFormat="1" applyFont="1" applyFill="1" applyBorder="1" applyAlignment="1">
      <alignment horizontal="center" vertical="top" wrapText="1" shrinkToFit="1"/>
    </xf>
    <xf numFmtId="167" fontId="5" fillId="58" borderId="0" xfId="0" applyNumberFormat="1" applyFont="1" applyFill="1" applyAlignment="1">
      <alignment vertical="top" wrapText="1"/>
    </xf>
    <xf numFmtId="49" fontId="54" fillId="0" borderId="10" xfId="71" applyNumberFormat="1" applyFont="1" applyFill="1" applyBorder="1" applyAlignment="1">
      <alignment horizontal="center" vertical="top" wrapText="1" shrinkToFit="1"/>
    </xf>
    <xf numFmtId="49" fontId="36" fillId="0" borderId="10" xfId="72" applyNumberFormat="1" applyFont="1" applyFill="1" applyBorder="1" applyAlignment="1">
      <alignment horizontal="center" vertical="top" wrapText="1" shrinkToFit="1"/>
    </xf>
    <xf numFmtId="49" fontId="3" fillId="0" borderId="0" xfId="0" applyNumberFormat="1" applyFont="1" applyFill="1" applyBorder="1" applyAlignment="1">
      <alignment horizontal="center" vertical="center" wrapText="1"/>
    </xf>
    <xf numFmtId="0" fontId="56" fillId="0" borderId="0" xfId="0" applyFont="1" applyAlignment="1">
      <alignment vertical="top"/>
    </xf>
    <xf numFmtId="0" fontId="57" fillId="0" borderId="0" xfId="0" applyFont="1" applyAlignment="1">
      <alignment vertical="top"/>
    </xf>
    <xf numFmtId="0" fontId="56" fillId="25" borderId="0" xfId="0" applyFont="1" applyFill="1" applyAlignment="1">
      <alignment vertical="top"/>
    </xf>
    <xf numFmtId="0" fontId="57" fillId="25" borderId="0" xfId="0" applyFont="1" applyFill="1" applyAlignment="1">
      <alignment vertical="top"/>
    </xf>
    <xf numFmtId="0" fontId="16" fillId="0" borderId="0" xfId="73" applyFont="1" applyFill="1" applyBorder="1" applyAlignment="1">
      <alignment vertical="top"/>
    </xf>
    <xf numFmtId="0" fontId="16" fillId="0" borderId="0" xfId="0" applyFont="1" applyFill="1" applyAlignment="1">
      <alignment vertical="top"/>
    </xf>
    <xf numFmtId="0" fontId="16" fillId="0" borderId="0" xfId="73" applyFont="1" applyFill="1" applyAlignment="1">
      <alignment vertical="top"/>
    </xf>
    <xf numFmtId="0" fontId="16" fillId="0" borderId="0" xfId="73" applyFont="1" applyFill="1" applyAlignment="1">
      <alignment horizontal="right" vertical="top" wrapText="1"/>
    </xf>
    <xf numFmtId="166" fontId="16" fillId="0" borderId="0" xfId="73" applyNumberFormat="1" applyFont="1" applyFill="1" applyAlignment="1">
      <alignment horizontal="right" vertical="top" wrapText="1"/>
    </xf>
    <xf numFmtId="0" fontId="16" fillId="0" borderId="0" xfId="73" applyFont="1" applyFill="1" applyAlignment="1">
      <alignment vertical="top" wrapText="1"/>
    </xf>
    <xf numFmtId="0" fontId="16" fillId="0" borderId="0" xfId="73" applyFont="1" applyFill="1" applyBorder="1" applyAlignment="1">
      <alignment horizontal="right" vertical="top"/>
    </xf>
    <xf numFmtId="0" fontId="16" fillId="0" borderId="10" xfId="73" applyFont="1" applyFill="1" applyBorder="1" applyAlignment="1">
      <alignment horizontal="center" vertical="top" wrapText="1"/>
    </xf>
    <xf numFmtId="0" fontId="16" fillId="0" borderId="11" xfId="73" applyFont="1" applyFill="1" applyBorder="1" applyAlignment="1">
      <alignment horizontal="center" vertical="top" wrapText="1"/>
    </xf>
    <xf numFmtId="166" fontId="16" fillId="0" borderId="10" xfId="73" applyNumberFormat="1" applyFont="1" applyFill="1" applyBorder="1" applyAlignment="1">
      <alignment horizontal="center" vertical="top" wrapText="1"/>
    </xf>
    <xf numFmtId="166" fontId="16" fillId="0" borderId="0" xfId="73" applyNumberFormat="1" applyFont="1" applyFill="1" applyBorder="1" applyAlignment="1">
      <alignment horizontal="center" vertical="top" wrapText="1"/>
    </xf>
    <xf numFmtId="0" fontId="16" fillId="0" borderId="0" xfId="0" applyFont="1" applyFill="1" applyBorder="1" applyAlignment="1">
      <alignment horizontal="center" vertical="top"/>
    </xf>
    <xf numFmtId="0" fontId="16" fillId="0" borderId="0" xfId="0" applyFont="1" applyFill="1" applyAlignment="1">
      <alignment horizontal="center" vertical="top"/>
    </xf>
    <xf numFmtId="0" fontId="16" fillId="0" borderId="0" xfId="0" applyFont="1" applyFill="1" applyAlignment="1">
      <alignment horizontal="left" vertical="top" wrapText="1"/>
    </xf>
    <xf numFmtId="164" fontId="5" fillId="0" borderId="0" xfId="0" applyNumberFormat="1" applyFont="1" applyFill="1" applyAlignment="1">
      <alignment horizontal="center" vertical="top" wrapText="1"/>
    </xf>
    <xf numFmtId="164" fontId="5" fillId="0" borderId="12" xfId="0" applyNumberFormat="1" applyFont="1" applyFill="1" applyBorder="1" applyAlignment="1">
      <alignment horizontal="right" vertical="top" wrapText="1"/>
    </xf>
    <xf numFmtId="164" fontId="4" fillId="0" borderId="10" xfId="0" applyNumberFormat="1" applyFont="1" applyFill="1" applyBorder="1" applyAlignment="1">
      <alignment horizontal="center" vertical="top" wrapText="1"/>
    </xf>
    <xf numFmtId="4" fontId="13" fillId="0" borderId="10" xfId="72" applyNumberFormat="1" applyFont="1" applyFill="1" applyBorder="1" applyAlignment="1">
      <alignment horizontal="right" vertical="top" wrapText="1" shrinkToFit="1"/>
    </xf>
    <xf numFmtId="4" fontId="13" fillId="0" borderId="10" xfId="0" applyNumberFormat="1" applyFont="1" applyFill="1" applyBorder="1" applyAlignment="1">
      <alignment horizontal="right" vertical="top" wrapText="1" shrinkToFit="1"/>
    </xf>
    <xf numFmtId="4" fontId="55" fillId="0" borderId="10" xfId="71" applyNumberFormat="1" applyFont="1" applyFill="1" applyBorder="1" applyAlignment="1">
      <alignment horizontal="right" vertical="top" wrapText="1" shrinkToFit="1"/>
    </xf>
    <xf numFmtId="4" fontId="13" fillId="0" borderId="10" xfId="71" applyNumberFormat="1" applyFont="1" applyFill="1" applyBorder="1" applyAlignment="1">
      <alignment horizontal="right" vertical="top" wrapText="1" shrinkToFit="1"/>
    </xf>
    <xf numFmtId="0" fontId="0" fillId="0" borderId="0" xfId="0" applyFont="1" applyFill="1" applyProtection="1">
      <protection locked="0"/>
    </xf>
    <xf numFmtId="0" fontId="3" fillId="0" borderId="0" xfId="71" applyFont="1" applyFill="1"/>
    <xf numFmtId="0" fontId="3" fillId="0" borderId="0" xfId="0" applyFont="1" applyFill="1" applyAlignment="1">
      <alignment horizontal="left" vertical="top" wrapText="1"/>
    </xf>
    <xf numFmtId="0" fontId="4" fillId="0" borderId="10" xfId="0" applyFont="1" applyBorder="1" applyAlignment="1">
      <alignment horizontal="center" vertical="center" wrapText="1"/>
    </xf>
    <xf numFmtId="0" fontId="3" fillId="0" borderId="0" xfId="0" applyFont="1" applyFill="1" applyAlignment="1">
      <alignment vertical="top" wrapText="1"/>
    </xf>
    <xf numFmtId="0" fontId="4" fillId="0" borderId="0" xfId="0" applyFont="1" applyFill="1" applyAlignment="1">
      <alignment horizontal="center" vertical="top" wrapText="1"/>
    </xf>
    <xf numFmtId="49" fontId="16" fillId="23" borderId="10" xfId="71" applyNumberFormat="1" applyFont="1" applyFill="1" applyBorder="1" applyAlignment="1">
      <alignment horizontal="center" vertical="top" wrapText="1" shrinkToFit="1"/>
    </xf>
    <xf numFmtId="0" fontId="16" fillId="61" borderId="10" xfId="71" applyFont="1" applyFill="1" applyBorder="1" applyAlignment="1">
      <alignment horizontal="left" vertical="top" wrapText="1"/>
    </xf>
    <xf numFmtId="0" fontId="3" fillId="0" borderId="0" xfId="0" applyFont="1" applyFill="1" applyBorder="1" applyAlignment="1">
      <alignment horizontal="center" vertical="center" wrapText="1"/>
    </xf>
    <xf numFmtId="0" fontId="3" fillId="0" borderId="0" xfId="0" applyFont="1" applyFill="1" applyBorder="1" applyAlignment="1">
      <alignment vertical="center" wrapText="1"/>
    </xf>
    <xf numFmtId="4" fontId="64" fillId="0" borderId="10" xfId="72" applyNumberFormat="1" applyFont="1" applyFill="1" applyBorder="1" applyAlignment="1">
      <alignment horizontal="right" vertical="top" wrapText="1" shrinkToFit="1"/>
    </xf>
    <xf numFmtId="4" fontId="64" fillId="0" borderId="10" xfId="71" applyNumberFormat="1" applyFont="1" applyFill="1" applyBorder="1" applyAlignment="1">
      <alignment horizontal="right" vertical="top" wrapText="1" shrinkToFit="1"/>
    </xf>
    <xf numFmtId="167" fontId="65" fillId="0" borderId="0" xfId="0" applyNumberFormat="1" applyFont="1" applyAlignment="1">
      <alignment vertical="top" wrapText="1"/>
    </xf>
    <xf numFmtId="0" fontId="16" fillId="23" borderId="10" xfId="71" applyFont="1" applyFill="1" applyBorder="1" applyAlignment="1">
      <alignment horizontal="left" vertical="top" wrapText="1"/>
    </xf>
    <xf numFmtId="0" fontId="16" fillId="58" borderId="10" xfId="71" applyFont="1" applyFill="1" applyBorder="1" applyAlignment="1">
      <alignment horizontal="left" vertical="top" wrapText="1"/>
    </xf>
    <xf numFmtId="49" fontId="16" fillId="58" borderId="10" xfId="71" applyNumberFormat="1" applyFont="1" applyFill="1" applyBorder="1" applyAlignment="1">
      <alignment horizontal="center" vertical="top" wrapText="1" shrinkToFit="1"/>
    </xf>
    <xf numFmtId="0" fontId="16" fillId="0" borderId="10" xfId="71" applyFont="1" applyFill="1" applyBorder="1" applyAlignment="1">
      <alignment horizontal="left" vertical="top" wrapText="1"/>
    </xf>
    <xf numFmtId="167" fontId="65" fillId="0" borderId="10" xfId="0" applyNumberFormat="1" applyFont="1" applyFill="1" applyBorder="1" applyAlignment="1" applyProtection="1">
      <alignment horizontal="center" vertical="top"/>
      <protection locked="0"/>
    </xf>
    <xf numFmtId="49" fontId="16" fillId="23" borderId="10" xfId="71" applyNumberFormat="1" applyFont="1" applyFill="1" applyBorder="1" applyAlignment="1">
      <alignment horizontal="center" vertical="center" wrapText="1" shrinkToFit="1"/>
    </xf>
    <xf numFmtId="0" fontId="16" fillId="62" borderId="10" xfId="72" applyFont="1" applyFill="1" applyBorder="1" applyAlignment="1">
      <alignment horizontal="left" vertical="top" wrapText="1"/>
    </xf>
    <xf numFmtId="49" fontId="16" fillId="62" borderId="10" xfId="72" applyNumberFormat="1" applyFont="1" applyFill="1" applyBorder="1" applyAlignment="1">
      <alignment horizontal="center" vertical="top" wrapText="1" shrinkToFit="1"/>
    </xf>
    <xf numFmtId="49" fontId="36" fillId="62" borderId="10" xfId="72" applyNumberFormat="1" applyFont="1" applyFill="1" applyBorder="1" applyAlignment="1">
      <alignment horizontal="center" vertical="top" wrapText="1" shrinkToFit="1"/>
    </xf>
    <xf numFmtId="4" fontId="13" fillId="62" borderId="10" xfId="72" applyNumberFormat="1" applyFont="1" applyFill="1" applyBorder="1" applyAlignment="1">
      <alignment horizontal="right" vertical="top" wrapText="1" shrinkToFit="1"/>
    </xf>
    <xf numFmtId="167" fontId="5" fillId="62" borderId="0" xfId="0" applyNumberFormat="1" applyFont="1" applyFill="1" applyAlignment="1">
      <alignment vertical="top" wrapText="1"/>
    </xf>
    <xf numFmtId="165" fontId="4" fillId="0" borderId="0" xfId="0" applyNumberFormat="1" applyFont="1" applyAlignment="1">
      <alignment horizontal="center" vertical="top" wrapText="1"/>
    </xf>
    <xf numFmtId="165" fontId="5" fillId="0" borderId="0" xfId="0" applyNumberFormat="1" applyFont="1" applyAlignment="1">
      <alignment horizontal="center" vertical="top" wrapText="1"/>
    </xf>
    <xf numFmtId="165" fontId="5" fillId="62" borderId="0" xfId="0" applyNumberFormat="1" applyFont="1" applyFill="1" applyAlignment="1">
      <alignment horizontal="center" vertical="top" wrapText="1"/>
    </xf>
    <xf numFmtId="165" fontId="5" fillId="58" borderId="0" xfId="0" applyNumberFormat="1" applyFont="1" applyFill="1" applyAlignment="1">
      <alignment horizontal="center" vertical="top" wrapText="1"/>
    </xf>
    <xf numFmtId="169" fontId="66" fillId="0" borderId="10" xfId="0" applyNumberFormat="1" applyFont="1" applyFill="1" applyBorder="1" applyAlignment="1" applyProtection="1">
      <alignment horizontal="center" vertical="top"/>
      <protection locked="0"/>
    </xf>
    <xf numFmtId="169" fontId="66" fillId="0" borderId="10" xfId="0" applyNumberFormat="1" applyFont="1" applyFill="1" applyBorder="1" applyAlignment="1">
      <alignment horizontal="center" vertical="top" wrapText="1"/>
    </xf>
    <xf numFmtId="14" fontId="13" fillId="0" borderId="10" xfId="0" applyNumberFormat="1" applyFont="1" applyBorder="1" applyAlignment="1">
      <alignment horizontal="center" vertical="top" wrapText="1"/>
    </xf>
    <xf numFmtId="0" fontId="3" fillId="0" borderId="0" xfId="0" applyFont="1" applyFill="1" applyProtection="1">
      <protection locked="0"/>
    </xf>
    <xf numFmtId="0" fontId="16" fillId="0" borderId="0" xfId="73" applyFont="1" applyFill="1" applyAlignment="1">
      <alignment horizontal="left" vertical="top" wrapText="1"/>
    </xf>
    <xf numFmtId="0" fontId="16" fillId="0" borderId="0" xfId="0" applyFont="1" applyFill="1" applyAlignment="1">
      <alignment vertical="top" wrapText="1"/>
    </xf>
    <xf numFmtId="0" fontId="3" fillId="0" borderId="0" xfId="0" applyFont="1" applyFill="1" applyAlignment="1">
      <alignment vertical="top" wrapText="1"/>
    </xf>
    <xf numFmtId="0" fontId="3" fillId="0" borderId="0" xfId="0" applyFont="1" applyFill="1" applyAlignment="1">
      <alignment horizontal="left" vertical="top" wrapText="1"/>
    </xf>
    <xf numFmtId="0" fontId="4" fillId="0" borderId="0" xfId="0" applyFont="1" applyFill="1" applyAlignment="1">
      <alignment horizontal="center" vertical="top" wrapText="1"/>
    </xf>
    <xf numFmtId="4" fontId="54" fillId="0" borderId="24" xfId="182" applyNumberFormat="1" applyFont="1" applyFill="1" applyProtection="1">
      <alignment horizontal="right" vertical="top" shrinkToFit="1"/>
    </xf>
    <xf numFmtId="0" fontId="54" fillId="0" borderId="24" xfId="180" applyNumberFormat="1" applyFont="1" applyFill="1" applyProtection="1">
      <alignment vertical="top" wrapText="1"/>
    </xf>
    <xf numFmtId="4" fontId="54" fillId="0" borderId="24" xfId="185" applyNumberFormat="1" applyFont="1" applyFill="1" applyProtection="1">
      <alignment horizontal="right" vertical="top" shrinkToFit="1"/>
    </xf>
    <xf numFmtId="49" fontId="54" fillId="0" borderId="24" xfId="181" applyNumberFormat="1" applyFont="1" applyFill="1" applyProtection="1">
      <alignment horizontal="center" vertical="top" shrinkToFit="1"/>
    </xf>
    <xf numFmtId="49" fontId="70" fillId="0" borderId="10" xfId="0" applyNumberFormat="1" applyFont="1" applyBorder="1" applyAlignment="1">
      <alignment horizontal="center" vertical="center" wrapText="1"/>
    </xf>
    <xf numFmtId="0" fontId="70" fillId="0" borderId="10" xfId="0" applyFont="1" applyBorder="1" applyAlignment="1">
      <alignment horizontal="center" vertical="center" wrapText="1"/>
    </xf>
    <xf numFmtId="0" fontId="70" fillId="0" borderId="10" xfId="0" applyFont="1" applyBorder="1" applyAlignment="1">
      <alignment vertical="center" wrapText="1"/>
    </xf>
    <xf numFmtId="167" fontId="5" fillId="0" borderId="0" xfId="0" applyNumberFormat="1" applyFont="1" applyFill="1" applyAlignment="1">
      <alignment vertical="top" wrapText="1"/>
    </xf>
    <xf numFmtId="165" fontId="5" fillId="0" borderId="0" xfId="0" applyNumberFormat="1" applyFont="1" applyFill="1" applyAlignment="1">
      <alignment horizontal="center" vertical="top" wrapText="1"/>
    </xf>
    <xf numFmtId="0" fontId="16" fillId="63" borderId="10" xfId="71" applyFont="1" applyFill="1" applyBorder="1" applyAlignment="1">
      <alignment horizontal="left" vertical="top" wrapText="1"/>
    </xf>
    <xf numFmtId="49" fontId="16" fillId="63" borderId="10" xfId="71" applyNumberFormat="1" applyFont="1" applyFill="1" applyBorder="1" applyAlignment="1">
      <alignment horizontal="center" vertical="top" wrapText="1" shrinkToFit="1"/>
    </xf>
    <xf numFmtId="49" fontId="54" fillId="63" borderId="10" xfId="71" applyNumberFormat="1" applyFont="1" applyFill="1" applyBorder="1" applyAlignment="1">
      <alignment horizontal="center" vertical="top" wrapText="1" shrinkToFit="1"/>
    </xf>
    <xf numFmtId="4" fontId="55" fillId="63" borderId="10" xfId="71" applyNumberFormat="1" applyFont="1" applyFill="1" applyBorder="1" applyAlignment="1">
      <alignment horizontal="right" vertical="top" wrapText="1" shrinkToFit="1"/>
    </xf>
    <xf numFmtId="167" fontId="5" fillId="63" borderId="0" xfId="0" applyNumberFormat="1" applyFont="1" applyFill="1" applyAlignment="1">
      <alignment vertical="top" wrapText="1"/>
    </xf>
    <xf numFmtId="165" fontId="5" fillId="63" borderId="0" xfId="0" applyNumberFormat="1" applyFont="1" applyFill="1" applyAlignment="1">
      <alignment horizontal="center" vertical="top" wrapText="1"/>
    </xf>
    <xf numFmtId="0" fontId="13" fillId="0" borderId="0" xfId="0" applyFont="1" applyAlignment="1">
      <alignment horizontal="center" vertical="top" wrapText="1"/>
    </xf>
    <xf numFmtId="0" fontId="13" fillId="0" borderId="0" xfId="0" applyFont="1" applyBorder="1" applyAlignment="1">
      <alignment horizontal="center" vertical="top" wrapText="1"/>
    </xf>
    <xf numFmtId="0" fontId="13" fillId="0" borderId="11" xfId="0" applyFont="1" applyBorder="1" applyAlignment="1">
      <alignment horizontal="center" vertical="top" wrapText="1"/>
    </xf>
    <xf numFmtId="0" fontId="13" fillId="0" borderId="13" xfId="0" applyFont="1" applyBorder="1" applyAlignment="1">
      <alignment horizontal="center" vertical="top" wrapText="1"/>
    </xf>
    <xf numFmtId="0" fontId="13" fillId="0" borderId="14" xfId="0" applyFont="1" applyBorder="1" applyAlignment="1">
      <alignment horizontal="center" vertical="top" wrapText="1"/>
    </xf>
    <xf numFmtId="49" fontId="55" fillId="23" borderId="13" xfId="71" applyNumberFormat="1" applyFont="1" applyFill="1" applyBorder="1" applyAlignment="1">
      <alignment horizontal="left" vertical="top" wrapText="1" shrinkToFit="1"/>
    </xf>
    <xf numFmtId="167" fontId="4" fillId="0" borderId="0" xfId="0" applyNumberFormat="1" applyFont="1" applyFill="1" applyAlignment="1">
      <alignment horizontal="center" vertical="top" wrapText="1"/>
    </xf>
    <xf numFmtId="167" fontId="4" fillId="0" borderId="0" xfId="0" applyNumberFormat="1" applyFont="1" applyAlignment="1">
      <alignment horizontal="center" vertical="top" wrapText="1"/>
    </xf>
    <xf numFmtId="0" fontId="16" fillId="0" borderId="0" xfId="73" applyFont="1" applyFill="1" applyAlignment="1">
      <alignment horizontal="left" vertical="top" wrapText="1"/>
    </xf>
    <xf numFmtId="0" fontId="16" fillId="0" borderId="0" xfId="0" applyFont="1" applyFill="1" applyAlignment="1">
      <alignment vertical="top" wrapText="1"/>
    </xf>
    <xf numFmtId="0" fontId="16" fillId="0" borderId="0" xfId="73" applyFont="1" applyFill="1" applyAlignment="1">
      <alignment horizontal="center" vertical="top" wrapText="1"/>
    </xf>
    <xf numFmtId="0" fontId="54" fillId="0" borderId="24" xfId="184" applyNumberFormat="1" applyFont="1" applyFill="1" applyProtection="1">
      <alignment horizontal="left"/>
    </xf>
    <xf numFmtId="0" fontId="54" fillId="0" borderId="24" xfId="184" applyFont="1" applyFill="1" applyProtection="1">
      <alignment horizontal="left"/>
      <protection locked="0"/>
    </xf>
    <xf numFmtId="0" fontId="3" fillId="0" borderId="0" xfId="73" applyFont="1" applyFill="1" applyAlignment="1">
      <alignment horizontal="left" vertical="top" wrapText="1"/>
    </xf>
    <xf numFmtId="0" fontId="3" fillId="0" borderId="0" xfId="0" applyFont="1" applyFill="1" applyAlignment="1">
      <alignment vertical="top" wrapText="1"/>
    </xf>
    <xf numFmtId="0" fontId="4" fillId="0" borderId="0" xfId="73" applyFont="1" applyFill="1" applyAlignment="1">
      <alignment horizontal="center" vertical="top" wrapText="1"/>
    </xf>
    <xf numFmtId="0" fontId="4" fillId="0" borderId="0" xfId="73" applyFont="1" applyFill="1" applyAlignment="1">
      <alignment vertical="top"/>
    </xf>
    <xf numFmtId="0" fontId="3" fillId="0" borderId="12" xfId="73" applyFont="1" applyFill="1" applyBorder="1" applyAlignment="1">
      <alignment horizontal="right" vertical="top"/>
    </xf>
    <xf numFmtId="0" fontId="3" fillId="0" borderId="12" xfId="73" applyFont="1" applyFill="1" applyBorder="1" applyAlignment="1">
      <alignment vertical="top"/>
    </xf>
    <xf numFmtId="0" fontId="4" fillId="0" borderId="0" xfId="73" applyFont="1" applyFill="1" applyAlignment="1">
      <alignment vertical="top" wrapText="1"/>
    </xf>
    <xf numFmtId="0" fontId="3" fillId="0" borderId="0" xfId="73" applyFont="1" applyFill="1" applyAlignment="1">
      <alignment horizontal="left" vertical="top"/>
    </xf>
    <xf numFmtId="166" fontId="3" fillId="0" borderId="12" xfId="73" applyNumberFormat="1" applyFont="1" applyFill="1" applyBorder="1" applyAlignment="1">
      <alignment horizontal="right" vertical="top"/>
    </xf>
    <xf numFmtId="0" fontId="4" fillId="0" borderId="0" xfId="0" applyFont="1" applyFill="1" applyAlignment="1">
      <alignment horizontal="center" wrapText="1"/>
    </xf>
    <xf numFmtId="167" fontId="3" fillId="0" borderId="0" xfId="0" applyNumberFormat="1" applyFont="1" applyAlignment="1">
      <alignment horizontal="left" vertical="center"/>
    </xf>
    <xf numFmtId="0" fontId="4" fillId="0" borderId="0" xfId="0" applyFont="1" applyAlignment="1">
      <alignment horizontal="center" vertical="top" wrapText="1"/>
    </xf>
    <xf numFmtId="49" fontId="3" fillId="0" borderId="0" xfId="0" applyNumberFormat="1" applyFont="1" applyFill="1" applyAlignment="1">
      <alignment horizontal="left" vertical="top" wrapText="1"/>
    </xf>
    <xf numFmtId="0" fontId="3" fillId="0" borderId="0" xfId="0" applyFont="1" applyFill="1" applyAlignment="1">
      <alignment horizontal="left" vertical="top" wrapText="1"/>
    </xf>
    <xf numFmtId="0" fontId="4" fillId="0" borderId="10" xfId="0" applyFont="1" applyBorder="1" applyAlignment="1">
      <alignment horizontal="center" vertical="center" wrapText="1"/>
    </xf>
    <xf numFmtId="0" fontId="4" fillId="0" borderId="0" xfId="0" applyFont="1" applyFill="1" applyBorder="1" applyAlignment="1">
      <alignment horizontal="center" vertical="top" wrapText="1"/>
    </xf>
    <xf numFmtId="0" fontId="4" fillId="0" borderId="0" xfId="0" applyFont="1" applyFill="1" applyBorder="1" applyAlignment="1">
      <alignment horizontal="center" wrapText="1"/>
    </xf>
    <xf numFmtId="0" fontId="4" fillId="0" borderId="0" xfId="0" applyFont="1" applyBorder="1" applyAlignment="1">
      <alignment horizontal="center" wrapText="1"/>
    </xf>
    <xf numFmtId="168" fontId="4" fillId="0" borderId="0" xfId="0" quotePrefix="1" applyNumberFormat="1" applyFont="1" applyAlignment="1">
      <alignment horizontal="center" wrapText="1"/>
    </xf>
    <xf numFmtId="167" fontId="15" fillId="0" borderId="0" xfId="0" applyNumberFormat="1" applyFont="1" applyAlignment="1">
      <alignment horizontal="left" vertical="center"/>
    </xf>
    <xf numFmtId="168" fontId="4" fillId="0" borderId="0" xfId="0" applyNumberFormat="1" applyFont="1" applyFill="1" applyAlignment="1">
      <alignment horizontal="center"/>
    </xf>
    <xf numFmtId="168" fontId="4" fillId="0" borderId="0" xfId="0" applyNumberFormat="1" applyFont="1" applyAlignment="1">
      <alignment horizontal="center"/>
    </xf>
    <xf numFmtId="0" fontId="5" fillId="0" borderId="0" xfId="0" applyFont="1" applyAlignment="1">
      <alignment horizontal="left" vertical="top" wrapText="1"/>
    </xf>
    <xf numFmtId="0" fontId="3" fillId="0" borderId="0" xfId="0" applyFont="1" applyAlignment="1">
      <alignment horizontal="left" vertical="top" wrapText="1"/>
    </xf>
    <xf numFmtId="0" fontId="4" fillId="0" borderId="0" xfId="0" applyFont="1" applyFill="1" applyAlignment="1">
      <alignment horizontal="center" vertical="top" wrapText="1"/>
    </xf>
    <xf numFmtId="0" fontId="4" fillId="0" borderId="10" xfId="0" applyFont="1" applyBorder="1" applyAlignment="1">
      <alignment horizontal="left" vertical="top" wrapText="1"/>
    </xf>
    <xf numFmtId="4" fontId="4" fillId="0" borderId="10" xfId="0" applyNumberFormat="1" applyFont="1" applyBorder="1" applyAlignment="1">
      <alignment horizontal="center" vertical="top" wrapText="1"/>
    </xf>
    <xf numFmtId="0" fontId="4" fillId="0" borderId="10" xfId="0" applyFont="1" applyBorder="1" applyAlignment="1">
      <alignment horizontal="center" vertical="top" wrapText="1"/>
    </xf>
    <xf numFmtId="0" fontId="3" fillId="0" borderId="10" xfId="0" applyFont="1" applyBorder="1" applyAlignment="1">
      <alignment vertical="top" wrapText="1"/>
    </xf>
    <xf numFmtId="0" fontId="5" fillId="0" borderId="10" xfId="0" applyFont="1" applyBorder="1" applyAlignment="1">
      <alignment vertical="top" wrapText="1"/>
    </xf>
    <xf numFmtId="4" fontId="5" fillId="0" borderId="10" xfId="0" applyNumberFormat="1" applyFont="1" applyBorder="1" applyAlignment="1">
      <alignment horizontal="center" vertical="top" wrapText="1"/>
    </xf>
    <xf numFmtId="0" fontId="3" fillId="0" borderId="11" xfId="0" applyFont="1" applyBorder="1" applyAlignment="1">
      <alignment vertical="top" wrapText="1"/>
    </xf>
    <xf numFmtId="0" fontId="5" fillId="0" borderId="13" xfId="0" applyFont="1" applyBorder="1" applyAlignment="1">
      <alignment vertical="top" wrapText="1"/>
    </xf>
    <xf numFmtId="0" fontId="5" fillId="0" borderId="14" xfId="0" applyFont="1" applyBorder="1" applyAlignment="1">
      <alignment vertical="top" wrapText="1"/>
    </xf>
    <xf numFmtId="4" fontId="5" fillId="0" borderId="11" xfId="0" applyNumberFormat="1" applyFont="1" applyBorder="1" applyAlignment="1">
      <alignment horizontal="center" vertical="top" wrapText="1"/>
    </xf>
    <xf numFmtId="4" fontId="5" fillId="0" borderId="13" xfId="0" applyNumberFormat="1" applyFont="1" applyBorder="1" applyAlignment="1">
      <alignment horizontal="center" vertical="top" wrapText="1"/>
    </xf>
    <xf numFmtId="4" fontId="5" fillId="0" borderId="14" xfId="0" applyNumberFormat="1" applyFont="1" applyBorder="1" applyAlignment="1">
      <alignment horizontal="center" vertical="top" wrapText="1"/>
    </xf>
  </cellXfs>
  <cellStyles count="301">
    <cellStyle name="20% - Акцент1" xfId="1" builtinId="30" customBuiltin="1"/>
    <cellStyle name="20% - Акцент1 2" xfId="2"/>
    <cellStyle name="20% - Акцент1 2 2" xfId="120"/>
    <cellStyle name="20% - Акцент1 2 2 2" xfId="288"/>
    <cellStyle name="20% - Акцент1 2 3" xfId="204"/>
    <cellStyle name="20% - Акцент1 3" xfId="119"/>
    <cellStyle name="20% - Акцент1 4" xfId="203"/>
    <cellStyle name="20% - Акцент2" xfId="3" builtinId="34" customBuiltin="1"/>
    <cellStyle name="20% - Акцент2 2" xfId="4"/>
    <cellStyle name="20% - Акцент2 2 2" xfId="122"/>
    <cellStyle name="20% - Акцент2 2 2 2" xfId="289"/>
    <cellStyle name="20% - Акцент2 2 3" xfId="206"/>
    <cellStyle name="20% - Акцент2 3" xfId="121"/>
    <cellStyle name="20% - Акцент2 4" xfId="205"/>
    <cellStyle name="20% - Акцент3" xfId="5" builtinId="38" customBuiltin="1"/>
    <cellStyle name="20% - Акцент3 2" xfId="6"/>
    <cellStyle name="20% - Акцент3 2 2" xfId="124"/>
    <cellStyle name="20% - Акцент3 2 2 2" xfId="290"/>
    <cellStyle name="20% - Акцент3 2 3" xfId="208"/>
    <cellStyle name="20% - Акцент3 3" xfId="123"/>
    <cellStyle name="20% - Акцент3 4" xfId="207"/>
    <cellStyle name="20% - Акцент4" xfId="7" builtinId="42" customBuiltin="1"/>
    <cellStyle name="20% - Акцент4 2" xfId="8"/>
    <cellStyle name="20% - Акцент4 2 2" xfId="126"/>
    <cellStyle name="20% - Акцент4 2 2 2" xfId="291"/>
    <cellStyle name="20% - Акцент4 2 3" xfId="210"/>
    <cellStyle name="20% - Акцент4 3" xfId="125"/>
    <cellStyle name="20% - Акцент4 4" xfId="209"/>
    <cellStyle name="20% - Акцент5" xfId="9" builtinId="46" customBuiltin="1"/>
    <cellStyle name="20% - Акцент5 2" xfId="10"/>
    <cellStyle name="20% - Акцент5 2 2" xfId="128"/>
    <cellStyle name="20% - Акцент5 2 2 2" xfId="292"/>
    <cellStyle name="20% - Акцент5 2 3" xfId="212"/>
    <cellStyle name="20% - Акцент5 3" xfId="127"/>
    <cellStyle name="20% - Акцент5 4" xfId="211"/>
    <cellStyle name="20% - Акцент6" xfId="11" builtinId="50" customBuiltin="1"/>
    <cellStyle name="20% - Акцент6 2" xfId="12"/>
    <cellStyle name="20% - Акцент6 2 2" xfId="130"/>
    <cellStyle name="20% - Акцент6 2 2 2" xfId="293"/>
    <cellStyle name="20% - Акцент6 2 3" xfId="214"/>
    <cellStyle name="20% - Акцент6 3" xfId="129"/>
    <cellStyle name="20% - Акцент6 4" xfId="213"/>
    <cellStyle name="40% - Акцент1" xfId="13" builtinId="31" customBuiltin="1"/>
    <cellStyle name="40% - Акцент1 2" xfId="14"/>
    <cellStyle name="40% - Акцент1 2 2" xfId="132"/>
    <cellStyle name="40% - Акцент1 2 2 2" xfId="294"/>
    <cellStyle name="40% - Акцент1 2 3" xfId="216"/>
    <cellStyle name="40% - Акцент1 3" xfId="131"/>
    <cellStyle name="40% - Акцент1 4" xfId="215"/>
    <cellStyle name="40% - Акцент2" xfId="15" builtinId="35" customBuiltin="1"/>
    <cellStyle name="40% - Акцент2 2" xfId="16"/>
    <cellStyle name="40% - Акцент2 2 2" xfId="134"/>
    <cellStyle name="40% - Акцент2 2 2 2" xfId="295"/>
    <cellStyle name="40% - Акцент2 2 3" xfId="218"/>
    <cellStyle name="40% - Акцент2 3" xfId="133"/>
    <cellStyle name="40% - Акцент2 4" xfId="217"/>
    <cellStyle name="40% - Акцент3" xfId="17" builtinId="39" customBuiltin="1"/>
    <cellStyle name="40% - Акцент3 2" xfId="18"/>
    <cellStyle name="40% - Акцент3 2 2" xfId="136"/>
    <cellStyle name="40% - Акцент3 2 2 2" xfId="296"/>
    <cellStyle name="40% - Акцент3 2 3" xfId="220"/>
    <cellStyle name="40% - Акцент3 3" xfId="135"/>
    <cellStyle name="40% - Акцент3 4" xfId="219"/>
    <cellStyle name="40% - Акцент4" xfId="19" builtinId="43" customBuiltin="1"/>
    <cellStyle name="40% - Акцент4 2" xfId="20"/>
    <cellStyle name="40% - Акцент4 2 2" xfId="138"/>
    <cellStyle name="40% - Акцент4 2 2 2" xfId="297"/>
    <cellStyle name="40% - Акцент4 2 3" xfId="222"/>
    <cellStyle name="40% - Акцент4 3" xfId="137"/>
    <cellStyle name="40% - Акцент4 4" xfId="221"/>
    <cellStyle name="40% - Акцент5" xfId="21" builtinId="47" customBuiltin="1"/>
    <cellStyle name="40% - Акцент5 2" xfId="22"/>
    <cellStyle name="40% - Акцент5 2 2" xfId="140"/>
    <cellStyle name="40% - Акцент5 2 2 2" xfId="298"/>
    <cellStyle name="40% - Акцент5 2 3" xfId="224"/>
    <cellStyle name="40% - Акцент5 3" xfId="139"/>
    <cellStyle name="40% - Акцент5 4" xfId="223"/>
    <cellStyle name="40% - Акцент6" xfId="23" builtinId="51" customBuiltin="1"/>
    <cellStyle name="40% - Акцент6 2" xfId="24"/>
    <cellStyle name="40% - Акцент6 2 2" xfId="142"/>
    <cellStyle name="40% - Акцент6 2 2 2" xfId="299"/>
    <cellStyle name="40% - Акцент6 2 3" xfId="226"/>
    <cellStyle name="40% - Акцент6 3" xfId="141"/>
    <cellStyle name="40% - Акцент6 4" xfId="225"/>
    <cellStyle name="60% - Акцент1" xfId="25" builtinId="32" customBuiltin="1"/>
    <cellStyle name="60% - Акцент1 2" xfId="26"/>
    <cellStyle name="60% - Акцент1 3" xfId="143"/>
    <cellStyle name="60% - Акцент1 4" xfId="227"/>
    <cellStyle name="60% - Акцент2" xfId="27" builtinId="36" customBuiltin="1"/>
    <cellStyle name="60% - Акцент2 2" xfId="28"/>
    <cellStyle name="60% - Акцент2 3" xfId="144"/>
    <cellStyle name="60% - Акцент2 4" xfId="228"/>
    <cellStyle name="60% - Акцент3" xfId="29" builtinId="40" customBuiltin="1"/>
    <cellStyle name="60% - Акцент3 2" xfId="30"/>
    <cellStyle name="60% - Акцент3 3" xfId="145"/>
    <cellStyle name="60% - Акцент3 4" xfId="229"/>
    <cellStyle name="60% - Акцент4" xfId="31" builtinId="44" customBuiltin="1"/>
    <cellStyle name="60% - Акцент4 2" xfId="32"/>
    <cellStyle name="60% - Акцент4 3" xfId="146"/>
    <cellStyle name="60% - Акцент4 4" xfId="230"/>
    <cellStyle name="60% - Акцент5" xfId="33" builtinId="48" customBuiltin="1"/>
    <cellStyle name="60% - Акцент5 2" xfId="34"/>
    <cellStyle name="60% - Акцент5 3" xfId="147"/>
    <cellStyle name="60% - Акцент5 4" xfId="231"/>
    <cellStyle name="60% - Акцент6" xfId="35" builtinId="52" customBuiltin="1"/>
    <cellStyle name="60% - Акцент6 2" xfId="36"/>
    <cellStyle name="60% - Акцент6 3" xfId="148"/>
    <cellStyle name="60% - Акцент6 4" xfId="232"/>
    <cellStyle name="br" xfId="101"/>
    <cellStyle name="br 2" xfId="271"/>
    <cellStyle name="col" xfId="102"/>
    <cellStyle name="col 2" xfId="272"/>
    <cellStyle name="style0" xfId="103"/>
    <cellStyle name="style0 2" xfId="188"/>
    <cellStyle name="style0 3" xfId="273"/>
    <cellStyle name="td" xfId="104"/>
    <cellStyle name="td 2" xfId="189"/>
    <cellStyle name="td 3" xfId="274"/>
    <cellStyle name="tr" xfId="105"/>
    <cellStyle name="tr 2" xfId="275"/>
    <cellStyle name="xl21" xfId="106"/>
    <cellStyle name="xl21 2" xfId="190"/>
    <cellStyle name="xl21 3" xfId="276"/>
    <cellStyle name="xl22" xfId="94"/>
    <cellStyle name="xl22 2" xfId="174"/>
    <cellStyle name="xl22 3" xfId="264"/>
    <cellStyle name="xl23" xfId="95"/>
    <cellStyle name="xl23 2" xfId="175"/>
    <cellStyle name="xl23 3" xfId="265"/>
    <cellStyle name="xl24" xfId="96"/>
    <cellStyle name="xl24 2" xfId="176"/>
    <cellStyle name="xl24 3" xfId="266"/>
    <cellStyle name="xl25" xfId="97"/>
    <cellStyle name="xl25 2" xfId="177"/>
    <cellStyle name="xl25 3" xfId="267"/>
    <cellStyle name="xl26" xfId="98"/>
    <cellStyle name="xl26 2" xfId="178"/>
    <cellStyle name="xl26 3" xfId="268"/>
    <cellStyle name="xl27" xfId="107"/>
    <cellStyle name="xl27 2" xfId="191"/>
    <cellStyle name="xl27 3" xfId="277"/>
    <cellStyle name="xl28" xfId="99"/>
    <cellStyle name="xl28 2" xfId="179"/>
    <cellStyle name="xl28 3" xfId="269"/>
    <cellStyle name="xl29" xfId="108"/>
    <cellStyle name="xl29 2" xfId="192"/>
    <cellStyle name="xl29 3" xfId="278"/>
    <cellStyle name="xl30" xfId="109"/>
    <cellStyle name="xl30 2" xfId="193"/>
    <cellStyle name="xl30 3" xfId="279"/>
    <cellStyle name="xl31" xfId="87"/>
    <cellStyle name="xl31 2" xfId="181"/>
    <cellStyle name="xl31 3" xfId="258"/>
    <cellStyle name="xl32" xfId="110"/>
    <cellStyle name="xl32 2" xfId="194"/>
    <cellStyle name="xl32 3" xfId="280"/>
    <cellStyle name="xl33" xfId="111"/>
    <cellStyle name="xl33 2" xfId="195"/>
    <cellStyle name="xl33 3" xfId="281"/>
    <cellStyle name="xl34" xfId="112"/>
    <cellStyle name="xl34 2" xfId="196"/>
    <cellStyle name="xl34 3" xfId="282"/>
    <cellStyle name="xl35" xfId="89"/>
    <cellStyle name="xl35 2" xfId="184"/>
    <cellStyle name="xl35 3" xfId="260"/>
    <cellStyle name="xl36" xfId="90"/>
    <cellStyle name="xl36 2" xfId="185"/>
    <cellStyle name="xl36 3" xfId="261"/>
    <cellStyle name="xl37" xfId="92"/>
    <cellStyle name="xl37 2" xfId="186"/>
    <cellStyle name="xl37 3" xfId="263"/>
    <cellStyle name="xl38" xfId="113"/>
    <cellStyle name="xl38 2" xfId="197"/>
    <cellStyle name="xl38 3" xfId="283"/>
    <cellStyle name="xl39" xfId="100"/>
    <cellStyle name="xl39 2" xfId="187"/>
    <cellStyle name="xl39 3" xfId="270"/>
    <cellStyle name="xl40" xfId="86"/>
    <cellStyle name="xl40 2" xfId="180"/>
    <cellStyle name="xl40 3" xfId="257"/>
    <cellStyle name="xl41" xfId="88"/>
    <cellStyle name="xl41 2" xfId="182"/>
    <cellStyle name="xl41 3" xfId="259"/>
    <cellStyle name="xl42" xfId="91"/>
    <cellStyle name="xl42 2" xfId="183"/>
    <cellStyle name="xl42 3" xfId="262"/>
    <cellStyle name="xl43" xfId="114"/>
    <cellStyle name="xl43 2" xfId="198"/>
    <cellStyle name="xl43 3" xfId="284"/>
    <cellStyle name="xl44" xfId="115"/>
    <cellStyle name="xl44 2" xfId="199"/>
    <cellStyle name="xl44 3" xfId="285"/>
    <cellStyle name="xl45" xfId="116"/>
    <cellStyle name="xl45 2" xfId="200"/>
    <cellStyle name="xl45 3" xfId="286"/>
    <cellStyle name="xl46" xfId="117"/>
    <cellStyle name="xl46 2" xfId="201"/>
    <cellStyle name="xl46 3" xfId="287"/>
    <cellStyle name="Акцент1" xfId="37" builtinId="29" customBuiltin="1"/>
    <cellStyle name="Акцент1 2" xfId="38"/>
    <cellStyle name="Акцент1 3" xfId="149"/>
    <cellStyle name="Акцент1 4" xfId="233"/>
    <cellStyle name="Акцент2" xfId="39" builtinId="33" customBuiltin="1"/>
    <cellStyle name="Акцент2 2" xfId="40"/>
    <cellStyle name="Акцент2 3" xfId="150"/>
    <cellStyle name="Акцент2 4" xfId="234"/>
    <cellStyle name="Акцент3" xfId="41" builtinId="37" customBuiltin="1"/>
    <cellStyle name="Акцент3 2" xfId="42"/>
    <cellStyle name="Акцент3 3" xfId="151"/>
    <cellStyle name="Акцент3 4" xfId="235"/>
    <cellStyle name="Акцент4" xfId="43" builtinId="41" customBuiltin="1"/>
    <cellStyle name="Акцент4 2" xfId="44"/>
    <cellStyle name="Акцент4 3" xfId="152"/>
    <cellStyle name="Акцент4 4" xfId="236"/>
    <cellStyle name="Акцент5" xfId="45" builtinId="45" customBuiltin="1"/>
    <cellStyle name="Акцент5 2" xfId="46"/>
    <cellStyle name="Акцент5 3" xfId="153"/>
    <cellStyle name="Акцент5 4" xfId="237"/>
    <cellStyle name="Акцент6" xfId="47" builtinId="49" customBuiltin="1"/>
    <cellStyle name="Акцент6 2" xfId="48"/>
    <cellStyle name="Акцент6 3" xfId="154"/>
    <cellStyle name="Акцент6 4" xfId="238"/>
    <cellStyle name="Ввод " xfId="49" builtinId="20" customBuiltin="1"/>
    <cellStyle name="Ввод  2" xfId="50"/>
    <cellStyle name="Ввод  3" xfId="155"/>
    <cellStyle name="Ввод  4" xfId="239"/>
    <cellStyle name="Вывод" xfId="51" builtinId="21" customBuiltin="1"/>
    <cellStyle name="Вывод 2" xfId="52"/>
    <cellStyle name="Вывод 3" xfId="156"/>
    <cellStyle name="Вывод 4" xfId="240"/>
    <cellStyle name="Вычисление" xfId="53" builtinId="22" customBuiltin="1"/>
    <cellStyle name="Вычисление 2" xfId="54"/>
    <cellStyle name="Вычисление 3" xfId="157"/>
    <cellStyle name="Вычисление 4" xfId="241"/>
    <cellStyle name="Заголовок 1" xfId="55" builtinId="16" customBuiltin="1"/>
    <cellStyle name="Заголовок 1 2" xfId="56"/>
    <cellStyle name="Заголовок 1 3" xfId="158"/>
    <cellStyle name="Заголовок 1 4" xfId="242"/>
    <cellStyle name="Заголовок 2" xfId="57" builtinId="17" customBuiltin="1"/>
    <cellStyle name="Заголовок 2 2" xfId="58"/>
    <cellStyle name="Заголовок 2 3" xfId="159"/>
    <cellStyle name="Заголовок 2 4" xfId="243"/>
    <cellStyle name="Заголовок 3" xfId="59" builtinId="18" customBuiltin="1"/>
    <cellStyle name="Заголовок 3 2" xfId="60"/>
    <cellStyle name="Заголовок 3 3" xfId="160"/>
    <cellStyle name="Заголовок 3 4" xfId="244"/>
    <cellStyle name="Заголовок 4" xfId="61" builtinId="19" customBuiltin="1"/>
    <cellStyle name="Заголовок 4 2" xfId="62"/>
    <cellStyle name="Заголовок 4 3" xfId="161"/>
    <cellStyle name="Заголовок 4 4" xfId="245"/>
    <cellStyle name="Итог" xfId="63" builtinId="25" customBuiltin="1"/>
    <cellStyle name="Итог 2" xfId="64"/>
    <cellStyle name="Итог 3" xfId="162"/>
    <cellStyle name="Итог 4" xfId="246"/>
    <cellStyle name="Контрольная ячейка" xfId="65" builtinId="23" customBuiltin="1"/>
    <cellStyle name="Контрольная ячейка 2" xfId="66"/>
    <cellStyle name="Контрольная ячейка 3" xfId="163"/>
    <cellStyle name="Контрольная ячейка 4" xfId="247"/>
    <cellStyle name="Название" xfId="67" builtinId="15" customBuiltin="1"/>
    <cellStyle name="Название 2" xfId="68"/>
    <cellStyle name="Название 3" xfId="164"/>
    <cellStyle name="Название 4" xfId="248"/>
    <cellStyle name="Нейтральный" xfId="69" builtinId="28" customBuiltin="1"/>
    <cellStyle name="Нейтральный 2" xfId="70"/>
    <cellStyle name="Нейтральный 3" xfId="165"/>
    <cellStyle name="Нейтральный 4" xfId="249"/>
    <cellStyle name="Обычный" xfId="0" builtinId="0"/>
    <cellStyle name="Обычный 2" xfId="71"/>
    <cellStyle name="Обычный 3" xfId="93"/>
    <cellStyle name="Обычный 4" xfId="118"/>
    <cellStyle name="Обычный 5" xfId="173"/>
    <cellStyle name="Обычный 6" xfId="202"/>
    <cellStyle name="Обычный_3 Д_1" xfId="72"/>
    <cellStyle name="Обычный_БЕЗ УЧЕТА СЧЕТОВ БЮДЖЕТА" xfId="73"/>
    <cellStyle name="Плохой" xfId="74" builtinId="27" customBuiltin="1"/>
    <cellStyle name="Плохой 2" xfId="75"/>
    <cellStyle name="Плохой 3" xfId="166"/>
    <cellStyle name="Плохой 4" xfId="250"/>
    <cellStyle name="Пояснение" xfId="76" builtinId="53" customBuiltin="1"/>
    <cellStyle name="Пояснение 2" xfId="77"/>
    <cellStyle name="Пояснение 3" xfId="167"/>
    <cellStyle name="Пояснение 4" xfId="251"/>
    <cellStyle name="Примечание" xfId="78" builtinId="10" customBuiltin="1"/>
    <cellStyle name="Примечание 2" xfId="79"/>
    <cellStyle name="Примечание 2 2" xfId="169"/>
    <cellStyle name="Примечание 2 2 2" xfId="300"/>
    <cellStyle name="Примечание 2 3" xfId="253"/>
    <cellStyle name="Примечание 3" xfId="168"/>
    <cellStyle name="Примечание 4" xfId="252"/>
    <cellStyle name="Связанная ячейка" xfId="80" builtinId="24" customBuiltin="1"/>
    <cellStyle name="Связанная ячейка 2" xfId="81"/>
    <cellStyle name="Связанная ячейка 3" xfId="170"/>
    <cellStyle name="Связанная ячейка 4" xfId="254"/>
    <cellStyle name="Текст предупреждения" xfId="82" builtinId="11" customBuiltin="1"/>
    <cellStyle name="Текст предупреждения 2" xfId="83"/>
    <cellStyle name="Текст предупреждения 3" xfId="171"/>
    <cellStyle name="Текст предупреждения 4" xfId="255"/>
    <cellStyle name="Хороший" xfId="84" builtinId="26" customBuiltin="1"/>
    <cellStyle name="Хороший 2" xfId="85"/>
    <cellStyle name="Хороший 3" xfId="172"/>
    <cellStyle name="Хороший 4" xfId="256"/>
  </cellStyles>
  <dxfs count="0"/>
  <tableStyles count="0"/>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pageSetUpPr fitToPage="1"/>
  </sheetPr>
  <dimension ref="A1:O17"/>
  <sheetViews>
    <sheetView zoomScaleNormal="100" zoomScaleSheetLayoutView="100" workbookViewId="0">
      <selection activeCell="G14" sqref="G14"/>
    </sheetView>
  </sheetViews>
  <sheetFormatPr defaultRowHeight="12.75" x14ac:dyDescent="0.2"/>
  <cols>
    <col min="1" max="1" width="17" style="17" customWidth="1"/>
    <col min="2" max="2" width="62.42578125" style="23" customWidth="1"/>
    <col min="3" max="3" width="11.5703125" style="97" customWidth="1"/>
    <col min="4" max="4" width="11" style="110" customWidth="1"/>
    <col min="5" max="9" width="10.28515625" style="110" customWidth="1"/>
    <col min="10" max="10" width="10.28515625" style="97" customWidth="1"/>
    <col min="11" max="11" width="10.28515625" style="98" customWidth="1"/>
    <col min="12" max="12" width="10.28515625" style="111" customWidth="1"/>
    <col min="13" max="14" width="10.28515625" style="97" customWidth="1"/>
    <col min="15" max="15" width="10.28515625" style="17" customWidth="1"/>
    <col min="16" max="16384" width="9.140625" style="17"/>
  </cols>
  <sheetData>
    <row r="1" spans="1:15" x14ac:dyDescent="0.2">
      <c r="A1" s="276" t="s">
        <v>103</v>
      </c>
      <c r="B1" s="276"/>
      <c r="D1" s="83"/>
      <c r="E1" s="83"/>
      <c r="F1" s="83"/>
      <c r="G1" s="83"/>
      <c r="H1" s="83"/>
      <c r="I1" s="83"/>
      <c r="L1" s="92"/>
    </row>
    <row r="2" spans="1:15" x14ac:dyDescent="0.2">
      <c r="A2" s="277" t="s">
        <v>860</v>
      </c>
      <c r="B2" s="277"/>
      <c r="C2" s="277"/>
      <c r="D2" s="277"/>
      <c r="E2" s="277"/>
      <c r="F2" s="277"/>
      <c r="G2" s="277"/>
      <c r="H2" s="277"/>
      <c r="I2" s="277"/>
      <c r="J2" s="277"/>
      <c r="K2" s="277"/>
      <c r="L2" s="277"/>
      <c r="M2" s="277"/>
      <c r="N2" s="277"/>
      <c r="O2" s="277"/>
    </row>
    <row r="3" spans="1:15" x14ac:dyDescent="0.2">
      <c r="A3" s="18"/>
      <c r="B3" s="19"/>
      <c r="D3" s="83"/>
      <c r="E3" s="83"/>
      <c r="F3" s="83"/>
      <c r="G3" s="83"/>
      <c r="H3" s="83"/>
      <c r="I3" s="83"/>
      <c r="L3" s="92"/>
    </row>
    <row r="4" spans="1:15" s="22" customFormat="1" ht="25.5" customHeight="1" x14ac:dyDescent="0.2">
      <c r="A4" s="20" t="s">
        <v>104</v>
      </c>
      <c r="B4" s="20" t="s">
        <v>146</v>
      </c>
      <c r="C4" s="278" t="s">
        <v>73</v>
      </c>
      <c r="D4" s="279"/>
      <c r="E4" s="279"/>
      <c r="F4" s="279"/>
      <c r="G4" s="279"/>
      <c r="H4" s="279"/>
      <c r="I4" s="279"/>
      <c r="J4" s="279"/>
      <c r="K4" s="279"/>
      <c r="L4" s="279"/>
      <c r="M4" s="279"/>
      <c r="N4" s="279"/>
      <c r="O4" s="280"/>
    </row>
    <row r="5" spans="1:15" s="22" customFormat="1" ht="25.5" customHeight="1" x14ac:dyDescent="0.2">
      <c r="A5" s="20"/>
      <c r="B5" s="20"/>
      <c r="C5" s="20" t="s">
        <v>327</v>
      </c>
      <c r="D5" s="254" t="s">
        <v>859</v>
      </c>
      <c r="E5" s="20" t="s">
        <v>909</v>
      </c>
      <c r="F5" s="20" t="s">
        <v>909</v>
      </c>
      <c r="G5" s="20" t="s">
        <v>916</v>
      </c>
      <c r="H5" s="20"/>
      <c r="I5" s="20"/>
      <c r="J5" s="20"/>
      <c r="K5" s="20"/>
      <c r="L5" s="20"/>
      <c r="M5" s="20"/>
      <c r="N5" s="20"/>
      <c r="O5" s="20"/>
    </row>
    <row r="6" spans="1:15" s="22" customFormat="1" ht="38.25" x14ac:dyDescent="0.2">
      <c r="A6" s="50" t="s">
        <v>101</v>
      </c>
      <c r="B6" s="79" t="s">
        <v>772</v>
      </c>
      <c r="C6" s="34" t="s">
        <v>327</v>
      </c>
      <c r="D6" s="34">
        <v>42822</v>
      </c>
      <c r="E6" s="34"/>
      <c r="F6" s="34"/>
      <c r="G6" s="34">
        <v>42937</v>
      </c>
      <c r="H6" s="34"/>
      <c r="I6" s="100"/>
      <c r="J6" s="34"/>
      <c r="K6" s="94"/>
      <c r="L6" s="101"/>
      <c r="M6" s="100"/>
      <c r="N6" s="102"/>
      <c r="O6" s="31"/>
    </row>
    <row r="7" spans="1:15" s="22" customFormat="1" ht="38.25" x14ac:dyDescent="0.2">
      <c r="A7" s="50" t="s">
        <v>3</v>
      </c>
      <c r="B7" s="79" t="s">
        <v>773</v>
      </c>
      <c r="C7" s="34" t="s">
        <v>327</v>
      </c>
      <c r="D7" s="34"/>
      <c r="E7" s="100"/>
      <c r="F7" s="100"/>
      <c r="G7" s="100"/>
      <c r="H7" s="100"/>
      <c r="I7" s="100"/>
      <c r="J7" s="100"/>
      <c r="K7" s="101"/>
      <c r="L7" s="101"/>
      <c r="M7" s="100"/>
      <c r="N7" s="100"/>
      <c r="O7" s="31"/>
    </row>
    <row r="8" spans="1:15" s="46" customFormat="1" ht="51" hidden="1" x14ac:dyDescent="0.2">
      <c r="A8" s="43" t="s">
        <v>131</v>
      </c>
      <c r="B8" s="44" t="s">
        <v>98</v>
      </c>
      <c r="C8" s="34" t="s">
        <v>327</v>
      </c>
      <c r="D8" s="103"/>
      <c r="E8" s="103"/>
      <c r="F8" s="103"/>
      <c r="G8" s="103"/>
      <c r="H8" s="103"/>
      <c r="I8" s="103"/>
      <c r="J8" s="103"/>
      <c r="K8" s="103"/>
      <c r="L8" s="103"/>
      <c r="M8" s="103"/>
      <c r="N8" s="104"/>
      <c r="O8" s="45"/>
    </row>
    <row r="9" spans="1:15" ht="38.25" x14ac:dyDescent="0.2">
      <c r="A9" s="50" t="s">
        <v>21</v>
      </c>
      <c r="B9" s="79" t="s">
        <v>774</v>
      </c>
      <c r="C9" s="34" t="s">
        <v>327</v>
      </c>
      <c r="D9" s="34">
        <v>42822</v>
      </c>
      <c r="E9" s="34"/>
      <c r="F9" s="34"/>
      <c r="G9" s="34">
        <v>42937</v>
      </c>
      <c r="H9" s="34"/>
      <c r="I9" s="99"/>
      <c r="J9" s="34"/>
      <c r="K9" s="94"/>
      <c r="L9" s="105"/>
      <c r="M9" s="106"/>
      <c r="N9" s="102"/>
      <c r="O9" s="35"/>
    </row>
    <row r="10" spans="1:15" ht="63.75" x14ac:dyDescent="0.2">
      <c r="A10" s="21" t="s">
        <v>159</v>
      </c>
      <c r="B10" s="79" t="s">
        <v>775</v>
      </c>
      <c r="C10" s="34" t="s">
        <v>327</v>
      </c>
      <c r="D10" s="34">
        <v>42822</v>
      </c>
      <c r="E10" s="34">
        <v>42892</v>
      </c>
      <c r="F10" s="34">
        <v>42908</v>
      </c>
      <c r="G10" s="34">
        <v>42937</v>
      </c>
      <c r="H10" s="34"/>
      <c r="I10" s="99"/>
      <c r="J10" s="34"/>
      <c r="K10" s="94"/>
      <c r="L10" s="105"/>
      <c r="M10" s="106"/>
      <c r="N10" s="102"/>
      <c r="O10" s="35"/>
    </row>
    <row r="11" spans="1:15" ht="51" x14ac:dyDescent="0.2">
      <c r="A11" s="40" t="s">
        <v>160</v>
      </c>
      <c r="B11" s="79" t="s">
        <v>776</v>
      </c>
      <c r="C11" s="34" t="s">
        <v>327</v>
      </c>
      <c r="D11" s="34">
        <v>42822</v>
      </c>
      <c r="E11" s="34">
        <v>42892</v>
      </c>
      <c r="F11" s="34">
        <v>42908</v>
      </c>
      <c r="G11" s="34">
        <v>42937</v>
      </c>
      <c r="H11" s="34"/>
      <c r="I11" s="99"/>
      <c r="J11" s="34"/>
      <c r="K11" s="94"/>
      <c r="L11" s="105"/>
      <c r="M11" s="106"/>
      <c r="N11" s="102"/>
      <c r="O11" s="35"/>
    </row>
    <row r="12" spans="1:15" ht="51" x14ac:dyDescent="0.2">
      <c r="A12" s="40" t="s">
        <v>161</v>
      </c>
      <c r="B12" s="79" t="s">
        <v>777</v>
      </c>
      <c r="C12" s="34" t="s">
        <v>327</v>
      </c>
      <c r="D12" s="34">
        <v>42822</v>
      </c>
      <c r="E12" s="34">
        <v>42892</v>
      </c>
      <c r="F12" s="34">
        <v>42908</v>
      </c>
      <c r="G12" s="34">
        <v>42937</v>
      </c>
      <c r="H12" s="34"/>
      <c r="I12" s="99"/>
      <c r="J12" s="34"/>
      <c r="K12" s="94"/>
      <c r="L12" s="105"/>
      <c r="M12" s="106"/>
      <c r="N12" s="102"/>
      <c r="O12" s="35"/>
    </row>
    <row r="13" spans="1:15" s="32" customFormat="1" ht="25.5" x14ac:dyDescent="0.2">
      <c r="A13" s="93" t="s">
        <v>173</v>
      </c>
      <c r="B13" s="96" t="s">
        <v>778</v>
      </c>
      <c r="C13" s="94" t="s">
        <v>327</v>
      </c>
      <c r="D13" s="34">
        <v>42822</v>
      </c>
      <c r="E13" s="34">
        <v>42892</v>
      </c>
      <c r="F13" s="34"/>
      <c r="G13" s="34">
        <v>42937</v>
      </c>
      <c r="H13" s="94"/>
      <c r="I13" s="105"/>
      <c r="J13" s="94"/>
      <c r="K13" s="94"/>
      <c r="L13" s="105"/>
      <c r="M13" s="107"/>
      <c r="N13" s="108"/>
      <c r="O13" s="95"/>
    </row>
    <row r="14" spans="1:15" ht="25.5" x14ac:dyDescent="0.2">
      <c r="A14" s="58" t="s">
        <v>170</v>
      </c>
      <c r="B14" s="79" t="s">
        <v>779</v>
      </c>
      <c r="C14" s="34" t="s">
        <v>327</v>
      </c>
      <c r="D14" s="34">
        <v>42822</v>
      </c>
      <c r="E14" s="34"/>
      <c r="F14" s="34"/>
      <c r="G14" s="34">
        <v>42937</v>
      </c>
      <c r="H14" s="34"/>
      <c r="I14" s="99"/>
      <c r="J14" s="34"/>
      <c r="K14" s="94"/>
      <c r="L14" s="105"/>
      <c r="M14" s="106"/>
      <c r="N14" s="102"/>
      <c r="O14" s="35"/>
    </row>
    <row r="15" spans="1:15" ht="25.5" x14ac:dyDescent="0.2">
      <c r="A15" s="81" t="s">
        <v>100</v>
      </c>
      <c r="B15" s="79" t="s">
        <v>780</v>
      </c>
      <c r="C15" s="34" t="s">
        <v>327</v>
      </c>
      <c r="D15" s="34"/>
      <c r="E15" s="34"/>
      <c r="F15" s="99"/>
      <c r="G15" s="99"/>
      <c r="H15" s="34"/>
      <c r="I15" s="99"/>
      <c r="J15" s="34"/>
      <c r="K15" s="94"/>
      <c r="L15" s="105"/>
      <c r="M15" s="106"/>
      <c r="N15" s="102"/>
      <c r="O15" s="35"/>
    </row>
    <row r="16" spans="1:15" ht="38.25" x14ac:dyDescent="0.2">
      <c r="A16" s="81" t="s">
        <v>90</v>
      </c>
      <c r="B16" s="79" t="s">
        <v>781</v>
      </c>
      <c r="C16" s="34" t="s">
        <v>327</v>
      </c>
      <c r="D16" s="34"/>
      <c r="E16" s="34"/>
      <c r="F16" s="99"/>
      <c r="G16" s="99"/>
      <c r="H16" s="99"/>
      <c r="I16" s="99"/>
      <c r="J16" s="99"/>
      <c r="K16" s="109"/>
      <c r="L16" s="105"/>
      <c r="M16" s="106"/>
      <c r="N16" s="102"/>
      <c r="O16" s="35"/>
    </row>
    <row r="17" spans="1:15" s="83" customFormat="1" ht="25.5" x14ac:dyDescent="0.2">
      <c r="A17" s="81" t="s">
        <v>75</v>
      </c>
      <c r="B17" s="79" t="s">
        <v>333</v>
      </c>
      <c r="C17" s="34" t="s">
        <v>327</v>
      </c>
      <c r="D17" s="34"/>
      <c r="E17" s="81"/>
      <c r="F17" s="82"/>
      <c r="G17" s="81"/>
      <c r="H17" s="81"/>
      <c r="I17" s="81"/>
      <c r="J17" s="81"/>
      <c r="K17" s="82"/>
      <c r="L17" s="82"/>
      <c r="M17" s="81"/>
      <c r="N17" s="102"/>
      <c r="O17" s="81"/>
    </row>
  </sheetData>
  <mergeCells count="3">
    <mergeCell ref="A1:B1"/>
    <mergeCell ref="A2:O2"/>
    <mergeCell ref="C4:O4"/>
  </mergeCells>
  <phoneticPr fontId="11" type="noConversion"/>
  <pageMargins left="1.1811023622047245" right="0.39370078740157483" top="0.78740157480314965" bottom="0.78740157480314965" header="0.51181102362204722" footer="0.51181102362204722"/>
  <pageSetup paperSize="9" scale="40" fitToHeight="0"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tabColor rgb="FFFFFF00"/>
    <pageSetUpPr fitToPage="1"/>
  </sheetPr>
  <dimension ref="A1:K34"/>
  <sheetViews>
    <sheetView view="pageBreakPreview" zoomScale="115" zoomScaleNormal="130" zoomScaleSheetLayoutView="115" workbookViewId="0">
      <selection activeCell="C16" sqref="C16"/>
    </sheetView>
  </sheetViews>
  <sheetFormatPr defaultRowHeight="12.75" x14ac:dyDescent="0.2"/>
  <cols>
    <col min="1" max="1" width="16.5703125" style="142" customWidth="1"/>
    <col min="2" max="2" width="21.42578125" style="143" customWidth="1"/>
    <col min="3" max="3" width="74.85546875" style="226" customWidth="1"/>
    <col min="4" max="4" width="2.7109375" style="228" customWidth="1"/>
    <col min="5" max="5" width="24.85546875" style="259" customWidth="1"/>
    <col min="6" max="9" width="9.140625" style="228"/>
    <col min="10" max="10" width="6.85546875" style="228" customWidth="1"/>
    <col min="11" max="11" width="12.140625" style="228" hidden="1" customWidth="1"/>
    <col min="12" max="16384" width="9.140625" style="228"/>
  </cols>
  <sheetData>
    <row r="1" spans="1:7" x14ac:dyDescent="0.2">
      <c r="A1" s="302" t="s">
        <v>817</v>
      </c>
      <c r="B1" s="302"/>
      <c r="C1" s="302"/>
    </row>
    <row r="2" spans="1:7" x14ac:dyDescent="0.2">
      <c r="C2" s="144"/>
    </row>
    <row r="3" spans="1:7" x14ac:dyDescent="0.2">
      <c r="A3" s="304" t="s">
        <v>818</v>
      </c>
      <c r="B3" s="304"/>
      <c r="C3" s="304"/>
    </row>
    <row r="4" spans="1:7" x14ac:dyDescent="0.2">
      <c r="A4" s="304" t="s">
        <v>261</v>
      </c>
      <c r="B4" s="304"/>
      <c r="C4" s="304"/>
    </row>
    <row r="5" spans="1:7" x14ac:dyDescent="0.2">
      <c r="A5" s="304" t="s">
        <v>158</v>
      </c>
      <c r="B5" s="304"/>
      <c r="C5" s="304"/>
    </row>
    <row r="6" spans="1:7" s="229" customFormat="1" x14ac:dyDescent="0.2">
      <c r="A6" s="142"/>
      <c r="B6" s="143"/>
      <c r="C6" s="53"/>
      <c r="E6" s="145"/>
    </row>
    <row r="7" spans="1:7" s="229" customFormat="1" x14ac:dyDescent="0.2">
      <c r="A7" s="303" t="s">
        <v>145</v>
      </c>
      <c r="B7" s="303"/>
      <c r="C7" s="303" t="s">
        <v>146</v>
      </c>
      <c r="D7" s="89"/>
      <c r="E7" s="145"/>
    </row>
    <row r="8" spans="1:7" s="229" customFormat="1" ht="38.25" x14ac:dyDescent="0.2">
      <c r="A8" s="49" t="s">
        <v>124</v>
      </c>
      <c r="B8" s="227" t="s">
        <v>125</v>
      </c>
      <c r="C8" s="303"/>
      <c r="D8" s="89"/>
      <c r="E8" s="145"/>
    </row>
    <row r="9" spans="1:7" s="229" customFormat="1" x14ac:dyDescent="0.2">
      <c r="A9" s="49">
        <v>1</v>
      </c>
      <c r="B9" s="227">
        <v>2</v>
      </c>
      <c r="C9" s="227">
        <v>3</v>
      </c>
      <c r="D9" s="89"/>
      <c r="E9" s="145"/>
    </row>
    <row r="10" spans="1:7" s="229" customFormat="1" x14ac:dyDescent="0.2">
      <c r="A10" s="49" t="s">
        <v>126</v>
      </c>
      <c r="B10" s="227"/>
      <c r="C10" s="227" t="s">
        <v>262</v>
      </c>
      <c r="D10" s="89"/>
      <c r="E10" s="145"/>
    </row>
    <row r="11" spans="1:7" s="47" customFormat="1" ht="51" x14ac:dyDescent="0.2">
      <c r="A11" s="90" t="s">
        <v>126</v>
      </c>
      <c r="B11" s="91" t="s">
        <v>762</v>
      </c>
      <c r="C11" s="140" t="s">
        <v>263</v>
      </c>
      <c r="D11" s="89"/>
      <c r="E11" s="145"/>
      <c r="F11" s="229"/>
      <c r="G11" s="229"/>
    </row>
    <row r="12" spans="1:7" s="47" customFormat="1" ht="38.25" x14ac:dyDescent="0.2">
      <c r="A12" s="90" t="s">
        <v>126</v>
      </c>
      <c r="B12" s="91" t="s">
        <v>264</v>
      </c>
      <c r="C12" s="140" t="s">
        <v>265</v>
      </c>
      <c r="D12" s="89"/>
      <c r="E12" s="145"/>
      <c r="F12" s="229"/>
    </row>
    <row r="13" spans="1:7" s="47" customFormat="1" ht="25.5" x14ac:dyDescent="0.2">
      <c r="A13" s="146" t="s">
        <v>126</v>
      </c>
      <c r="B13" s="147" t="s">
        <v>275</v>
      </c>
      <c r="C13" s="148" t="s">
        <v>276</v>
      </c>
      <c r="D13" s="149"/>
      <c r="E13" s="158"/>
      <c r="F13" s="229"/>
    </row>
    <row r="14" spans="1:7" s="47" customFormat="1" ht="25.5" x14ac:dyDescent="0.2">
      <c r="A14" s="146" t="s">
        <v>126</v>
      </c>
      <c r="B14" s="147" t="s">
        <v>552</v>
      </c>
      <c r="C14" s="148" t="s">
        <v>553</v>
      </c>
      <c r="D14" s="149"/>
      <c r="E14" s="158"/>
      <c r="F14" s="229"/>
    </row>
    <row r="15" spans="1:7" x14ac:dyDescent="0.2">
      <c r="A15" s="90" t="s">
        <v>126</v>
      </c>
      <c r="B15" s="91" t="s">
        <v>266</v>
      </c>
      <c r="C15" s="140" t="s">
        <v>267</v>
      </c>
      <c r="D15" s="89"/>
      <c r="E15" s="145"/>
      <c r="F15" s="229"/>
    </row>
    <row r="16" spans="1:7" s="258" customFormat="1" ht="51" x14ac:dyDescent="0.2">
      <c r="A16" s="265" t="s">
        <v>126</v>
      </c>
      <c r="B16" s="266" t="s">
        <v>948</v>
      </c>
      <c r="C16" s="267" t="s">
        <v>950</v>
      </c>
      <c r="D16" s="89"/>
      <c r="E16" s="145" t="s">
        <v>949</v>
      </c>
      <c r="F16" s="260"/>
    </row>
    <row r="17" spans="1:6" x14ac:dyDescent="0.2">
      <c r="A17" s="90" t="s">
        <v>126</v>
      </c>
      <c r="B17" s="91" t="s">
        <v>279</v>
      </c>
      <c r="C17" s="140" t="s">
        <v>280</v>
      </c>
      <c r="D17" s="89"/>
      <c r="E17" s="145"/>
      <c r="F17" s="229"/>
    </row>
    <row r="18" spans="1:6" ht="25.5" x14ac:dyDescent="0.2">
      <c r="A18" s="90" t="s">
        <v>126</v>
      </c>
      <c r="B18" s="91" t="s">
        <v>784</v>
      </c>
      <c r="C18" s="140" t="s">
        <v>268</v>
      </c>
      <c r="D18" s="89"/>
      <c r="E18" s="145"/>
      <c r="F18" s="229"/>
    </row>
    <row r="19" spans="1:6" x14ac:dyDescent="0.2">
      <c r="A19" s="90" t="s">
        <v>126</v>
      </c>
      <c r="B19" s="91" t="s">
        <v>785</v>
      </c>
      <c r="C19" s="140" t="s">
        <v>269</v>
      </c>
      <c r="D19" s="89"/>
      <c r="E19" s="145"/>
      <c r="F19" s="229"/>
    </row>
    <row r="20" spans="1:6" x14ac:dyDescent="0.2">
      <c r="A20" s="90" t="s">
        <v>126</v>
      </c>
      <c r="B20" s="91" t="s">
        <v>786</v>
      </c>
      <c r="C20" s="140" t="s">
        <v>270</v>
      </c>
      <c r="D20" s="89"/>
      <c r="E20" s="145"/>
      <c r="F20" s="229"/>
    </row>
    <row r="21" spans="1:6" ht="25.5" x14ac:dyDescent="0.2">
      <c r="A21" s="90" t="s">
        <v>126</v>
      </c>
      <c r="B21" s="91" t="s">
        <v>787</v>
      </c>
      <c r="C21" s="140" t="s">
        <v>271</v>
      </c>
      <c r="D21" s="89"/>
      <c r="E21" s="145"/>
      <c r="F21" s="229"/>
    </row>
    <row r="22" spans="1:6" x14ac:dyDescent="0.2">
      <c r="A22" s="90" t="s">
        <v>126</v>
      </c>
      <c r="B22" s="91" t="s">
        <v>788</v>
      </c>
      <c r="C22" s="140" t="s">
        <v>272</v>
      </c>
      <c r="D22" s="89"/>
      <c r="E22" s="145"/>
      <c r="F22" s="229"/>
    </row>
    <row r="23" spans="1:6" ht="51" x14ac:dyDescent="0.2">
      <c r="A23" s="146" t="s">
        <v>126</v>
      </c>
      <c r="B23" s="242" t="s">
        <v>789</v>
      </c>
      <c r="C23" s="231" t="s">
        <v>542</v>
      </c>
      <c r="D23" s="89"/>
      <c r="E23" s="145"/>
      <c r="F23" s="229"/>
    </row>
    <row r="24" spans="1:6" ht="25.5" x14ac:dyDescent="0.2">
      <c r="A24" s="90" t="s">
        <v>126</v>
      </c>
      <c r="B24" s="91" t="s">
        <v>790</v>
      </c>
      <c r="C24" s="140" t="s">
        <v>273</v>
      </c>
      <c r="D24" s="89"/>
      <c r="E24" s="145"/>
      <c r="F24" s="229"/>
    </row>
    <row r="25" spans="1:6" ht="25.5" x14ac:dyDescent="0.2">
      <c r="A25" s="90" t="s">
        <v>126</v>
      </c>
      <c r="B25" s="91" t="s">
        <v>519</v>
      </c>
      <c r="C25" s="140" t="s">
        <v>520</v>
      </c>
      <c r="D25" s="89"/>
      <c r="E25" s="145"/>
      <c r="F25" s="229"/>
    </row>
    <row r="26" spans="1:6" ht="38.25" x14ac:dyDescent="0.2">
      <c r="A26" s="90" t="s">
        <v>126</v>
      </c>
      <c r="B26" s="91" t="s">
        <v>791</v>
      </c>
      <c r="C26" s="140" t="s">
        <v>544</v>
      </c>
      <c r="D26" s="89"/>
      <c r="E26" s="145"/>
      <c r="F26" s="229"/>
    </row>
    <row r="27" spans="1:6" ht="38.25" x14ac:dyDescent="0.2">
      <c r="A27" s="90" t="s">
        <v>126</v>
      </c>
      <c r="B27" s="91" t="s">
        <v>792</v>
      </c>
      <c r="C27" s="140" t="s">
        <v>545</v>
      </c>
      <c r="D27" s="89"/>
      <c r="E27" s="145"/>
      <c r="F27" s="229"/>
    </row>
    <row r="28" spans="1:6" ht="38.25" x14ac:dyDescent="0.2">
      <c r="A28" s="90" t="s">
        <v>126</v>
      </c>
      <c r="B28" s="91" t="s">
        <v>793</v>
      </c>
      <c r="C28" s="140" t="s">
        <v>546</v>
      </c>
      <c r="D28" s="89"/>
      <c r="E28" s="145"/>
      <c r="F28" s="229"/>
    </row>
    <row r="29" spans="1:6" ht="25.5" x14ac:dyDescent="0.2">
      <c r="A29" s="85" t="s">
        <v>277</v>
      </c>
      <c r="B29" s="85"/>
      <c r="C29" s="86" t="s">
        <v>278</v>
      </c>
      <c r="E29" s="158"/>
    </row>
    <row r="30" spans="1:6" x14ac:dyDescent="0.2">
      <c r="A30" s="150" t="s">
        <v>277</v>
      </c>
      <c r="B30" s="147" t="s">
        <v>279</v>
      </c>
      <c r="C30" s="148" t="s">
        <v>815</v>
      </c>
      <c r="E30" s="158"/>
    </row>
    <row r="31" spans="1:6" ht="63.75" x14ac:dyDescent="0.2">
      <c r="A31" s="146" t="s">
        <v>277</v>
      </c>
      <c r="B31" s="147" t="s">
        <v>274</v>
      </c>
      <c r="C31" s="148" t="s">
        <v>816</v>
      </c>
      <c r="D31" s="178" t="s">
        <v>86</v>
      </c>
      <c r="E31" s="158"/>
    </row>
    <row r="32" spans="1:6" ht="7.5" customHeight="1" x14ac:dyDescent="0.2">
      <c r="A32" s="198"/>
      <c r="B32" s="232"/>
      <c r="C32" s="233"/>
      <c r="D32" s="178"/>
      <c r="E32" s="158"/>
    </row>
    <row r="33" spans="1:5" hidden="1" x14ac:dyDescent="0.2">
      <c r="A33" s="84" t="s">
        <v>334</v>
      </c>
    </row>
    <row r="34" spans="1:5" ht="85.5" hidden="1" customHeight="1" x14ac:dyDescent="0.2">
      <c r="A34" s="301" t="s">
        <v>794</v>
      </c>
      <c r="B34" s="301"/>
      <c r="C34" s="301"/>
      <c r="D34" s="178" t="s">
        <v>86</v>
      </c>
      <c r="E34" s="158"/>
    </row>
  </sheetData>
  <mergeCells count="7">
    <mergeCell ref="A34:C34"/>
    <mergeCell ref="A1:C1"/>
    <mergeCell ref="A7:B7"/>
    <mergeCell ref="A3:C3"/>
    <mergeCell ref="A4:C4"/>
    <mergeCell ref="C7:C8"/>
    <mergeCell ref="A5:C5"/>
  </mergeCells>
  <phoneticPr fontId="0" type="noConversion"/>
  <pageMargins left="1.1811023622047245" right="0.39370078740157483" top="0.78740157480314965" bottom="0.78740157480314965" header="0.51181102362204722" footer="0.51181102362204722"/>
  <pageSetup paperSize="9" scale="75" fitToHeight="0"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tabColor rgb="FFFFFF00"/>
    <pageSetUpPr fitToPage="1"/>
  </sheetPr>
  <dimension ref="A1:F23"/>
  <sheetViews>
    <sheetView view="pageBreakPreview" topLeftCell="A7" zoomScale="130" zoomScaleNormal="115" zoomScaleSheetLayoutView="130" workbookViewId="0">
      <selection activeCell="B18" sqref="B18"/>
    </sheetView>
  </sheetViews>
  <sheetFormatPr defaultRowHeight="12.75" x14ac:dyDescent="0.2"/>
  <cols>
    <col min="1" max="1" width="10.85546875" style="10" customWidth="1"/>
    <col min="2" max="2" width="31" style="10" customWidth="1"/>
    <col min="3" max="3" width="73.140625" style="11" customWidth="1"/>
    <col min="4" max="4" width="12.140625" style="12" hidden="1" customWidth="1"/>
    <col min="5" max="5" width="2.7109375" style="12" customWidth="1"/>
    <col min="6" max="16384" width="9.140625" style="12"/>
  </cols>
  <sheetData>
    <row r="1" spans="1:6" x14ac:dyDescent="0.2">
      <c r="A1" s="10" t="s">
        <v>60</v>
      </c>
    </row>
    <row r="2" spans="1:6" s="5" customFormat="1" x14ac:dyDescent="0.2">
      <c r="A2" s="8"/>
      <c r="B2" s="9"/>
      <c r="C2" s="126" t="s">
        <v>540</v>
      </c>
    </row>
    <row r="3" spans="1:6" s="5" customFormat="1" x14ac:dyDescent="0.2">
      <c r="A3" s="8"/>
      <c r="B3" s="9"/>
      <c r="C3" s="54" t="s">
        <v>243</v>
      </c>
    </row>
    <row r="4" spans="1:6" s="5" customFormat="1" x14ac:dyDescent="0.2">
      <c r="A4" s="8"/>
      <c r="B4" s="9"/>
      <c r="C4" s="127" t="s">
        <v>783</v>
      </c>
    </row>
    <row r="6" spans="1:6" s="5" customFormat="1" x14ac:dyDescent="0.2">
      <c r="A6" s="305" t="s">
        <v>166</v>
      </c>
      <c r="B6" s="305"/>
      <c r="C6" s="305"/>
      <c r="D6" s="13"/>
    </row>
    <row r="7" spans="1:6" s="5" customFormat="1" x14ac:dyDescent="0.2">
      <c r="A7" s="306" t="s">
        <v>149</v>
      </c>
      <c r="B7" s="306"/>
      <c r="C7" s="306"/>
      <c r="D7" s="13"/>
    </row>
    <row r="8" spans="1:6" s="5" customFormat="1" x14ac:dyDescent="0.2">
      <c r="A8" s="306" t="s">
        <v>244</v>
      </c>
      <c r="B8" s="306"/>
      <c r="C8" s="306"/>
      <c r="D8" s="13"/>
    </row>
    <row r="9" spans="1:6" s="5" customFormat="1" x14ac:dyDescent="0.2">
      <c r="A9" s="306"/>
      <c r="B9" s="306"/>
      <c r="C9" s="306"/>
      <c r="D9" s="13"/>
    </row>
    <row r="10" spans="1:6" s="15" customFormat="1" ht="63.75" x14ac:dyDescent="0.2">
      <c r="A10" s="65" t="s">
        <v>310</v>
      </c>
      <c r="B10" s="60" t="s">
        <v>311</v>
      </c>
      <c r="C10" s="60" t="s">
        <v>146</v>
      </c>
    </row>
    <row r="11" spans="1:6" s="15" customFormat="1" x14ac:dyDescent="0.2">
      <c r="A11" s="66" t="s">
        <v>126</v>
      </c>
      <c r="B11" s="67"/>
      <c r="C11" s="68" t="s">
        <v>262</v>
      </c>
    </row>
    <row r="12" spans="1:6" s="16" customFormat="1" ht="25.5" x14ac:dyDescent="0.2">
      <c r="A12" s="2" t="s">
        <v>126</v>
      </c>
      <c r="B12" s="40" t="s">
        <v>312</v>
      </c>
      <c r="C12" s="61" t="s">
        <v>245</v>
      </c>
      <c r="F12" s="30"/>
    </row>
    <row r="13" spans="1:6" ht="25.5" x14ac:dyDescent="0.2">
      <c r="A13" s="2" t="s">
        <v>126</v>
      </c>
      <c r="B13" s="2" t="s">
        <v>314</v>
      </c>
      <c r="C13" s="69" t="s">
        <v>313</v>
      </c>
      <c r="F13" s="30"/>
    </row>
    <row r="14" spans="1:6" ht="25.5" x14ac:dyDescent="0.2">
      <c r="A14" s="2" t="s">
        <v>126</v>
      </c>
      <c r="B14" s="2" t="s">
        <v>315</v>
      </c>
      <c r="C14" s="64" t="s">
        <v>316</v>
      </c>
    </row>
    <row r="15" spans="1:6" ht="25.5" x14ac:dyDescent="0.2">
      <c r="A15" s="2" t="s">
        <v>126</v>
      </c>
      <c r="B15" s="2" t="s">
        <v>317</v>
      </c>
      <c r="C15" s="64" t="s">
        <v>318</v>
      </c>
      <c r="F15" s="30"/>
    </row>
    <row r="16" spans="1:6" ht="51" x14ac:dyDescent="0.2">
      <c r="A16" s="70"/>
      <c r="B16" s="71"/>
      <c r="C16" s="72" t="s">
        <v>319</v>
      </c>
    </row>
    <row r="17" spans="1:5" x14ac:dyDescent="0.2">
      <c r="A17" s="2" t="s">
        <v>176</v>
      </c>
      <c r="B17" s="2" t="s">
        <v>320</v>
      </c>
      <c r="C17" s="64" t="s">
        <v>321</v>
      </c>
    </row>
    <row r="18" spans="1:5" x14ac:dyDescent="0.2">
      <c r="A18" s="2" t="s">
        <v>176</v>
      </c>
      <c r="B18" s="2" t="s">
        <v>323</v>
      </c>
      <c r="C18" s="64" t="s">
        <v>322</v>
      </c>
      <c r="D18" s="12">
        <f>-(413149.1+5000+2000+36147.5)</f>
        <v>-456296.6</v>
      </c>
      <c r="E18" s="36" t="s">
        <v>86</v>
      </c>
    </row>
    <row r="23" spans="1:5" x14ac:dyDescent="0.2">
      <c r="C23" s="136"/>
    </row>
  </sheetData>
  <mergeCells count="4">
    <mergeCell ref="A6:C6"/>
    <mergeCell ref="A7:C7"/>
    <mergeCell ref="A8:C8"/>
    <mergeCell ref="A9:C9"/>
  </mergeCells>
  <phoneticPr fontId="0" type="noConversion"/>
  <pageMargins left="1.1811023622047245" right="0.39370078740157483" top="0.78740157480314965" bottom="0.78740157480314965" header="0.51181102362204722" footer="0.51181102362204722"/>
  <pageSetup paperSize="9" scale="75" fitToHeight="0"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1" enableFormatConditionsCalculation="0">
    <tabColor rgb="FFFFFF00"/>
    <pageSetUpPr fitToPage="1"/>
  </sheetPr>
  <dimension ref="A1:J31"/>
  <sheetViews>
    <sheetView view="pageBreakPreview" zoomScale="115" zoomScaleNormal="100" workbookViewId="0">
      <selection activeCell="B5" sqref="B5"/>
    </sheetView>
  </sheetViews>
  <sheetFormatPr defaultRowHeight="12.75" x14ac:dyDescent="0.2"/>
  <cols>
    <col min="1" max="1" width="43.42578125" style="27" customWidth="1"/>
    <col min="2" max="2" width="49.5703125" style="38" customWidth="1"/>
    <col min="3" max="3" width="2" style="26" customWidth="1"/>
    <col min="4" max="4" width="2.7109375" style="26" customWidth="1"/>
    <col min="5" max="5" width="5.140625" style="26" customWidth="1"/>
    <col min="6" max="6" width="0.7109375" style="26" hidden="1" customWidth="1"/>
    <col min="7" max="8" width="9.140625" style="26"/>
    <col min="9" max="9" width="6.85546875" style="26" customWidth="1"/>
    <col min="10" max="10" width="12.140625" style="26" hidden="1" customWidth="1"/>
    <col min="11" max="16384" width="9.140625" style="26"/>
  </cols>
  <sheetData>
    <row r="1" spans="1:3" s="29" customFormat="1" x14ac:dyDescent="0.2">
      <c r="A1" s="299" t="s">
        <v>134</v>
      </c>
      <c r="B1" s="308"/>
    </row>
    <row r="2" spans="1:3" s="25" customFormat="1" x14ac:dyDescent="0.2">
      <c r="A2" s="24"/>
      <c r="B2" s="80" t="s">
        <v>759</v>
      </c>
    </row>
    <row r="3" spans="1:3" s="25" customFormat="1" x14ac:dyDescent="0.2">
      <c r="A3" s="24"/>
      <c r="B3" s="54" t="s">
        <v>243</v>
      </c>
    </row>
    <row r="4" spans="1:3" s="25" customFormat="1" x14ac:dyDescent="0.2">
      <c r="A4" s="24"/>
      <c r="B4" s="127" t="s">
        <v>783</v>
      </c>
    </row>
    <row r="5" spans="1:3" s="25" customFormat="1" x14ac:dyDescent="0.2">
      <c r="A5" s="24"/>
      <c r="B5" s="37"/>
    </row>
    <row r="6" spans="1:3" s="25" customFormat="1" x14ac:dyDescent="0.2">
      <c r="A6" s="309" t="s">
        <v>106</v>
      </c>
      <c r="B6" s="309"/>
    </row>
    <row r="7" spans="1:3" s="25" customFormat="1" x14ac:dyDescent="0.2">
      <c r="A7" s="310" t="s">
        <v>107</v>
      </c>
      <c r="B7" s="310"/>
    </row>
    <row r="8" spans="1:3" s="25" customFormat="1" x14ac:dyDescent="0.2">
      <c r="A8" s="310" t="s">
        <v>324</v>
      </c>
      <c r="B8" s="310"/>
    </row>
    <row r="9" spans="1:3" s="25" customFormat="1" x14ac:dyDescent="0.2">
      <c r="A9" s="307" t="s">
        <v>521</v>
      </c>
      <c r="B9" s="307"/>
    </row>
    <row r="10" spans="1:3" s="25" customFormat="1" x14ac:dyDescent="0.2">
      <c r="A10" s="24"/>
      <c r="B10" s="37"/>
    </row>
    <row r="11" spans="1:3" s="25" customFormat="1" x14ac:dyDescent="0.2">
      <c r="A11" s="24"/>
      <c r="B11" s="55" t="s">
        <v>130</v>
      </c>
    </row>
    <row r="12" spans="1:3" s="28" customFormat="1" x14ac:dyDescent="0.2">
      <c r="A12" s="129" t="s">
        <v>171</v>
      </c>
      <c r="B12" s="129" t="s">
        <v>64</v>
      </c>
    </row>
    <row r="13" spans="1:3" s="28" customFormat="1" x14ac:dyDescent="0.2">
      <c r="A13" s="152" t="s">
        <v>10</v>
      </c>
      <c r="B13" s="152" t="s">
        <v>10</v>
      </c>
      <c r="C13" s="139" t="s">
        <v>86</v>
      </c>
    </row>
    <row r="14" spans="1:3" s="122" customFormat="1" ht="25.5" hidden="1" x14ac:dyDescent="0.2">
      <c r="A14" s="120" t="s">
        <v>172</v>
      </c>
      <c r="B14" s="121" t="e">
        <f>IF(#REF!&gt;=0,#REF!,-#REF!)</f>
        <v>#REF!</v>
      </c>
    </row>
    <row r="15" spans="1:3" s="122" customFormat="1" ht="25.5" hidden="1" x14ac:dyDescent="0.2">
      <c r="A15" s="120" t="s">
        <v>177</v>
      </c>
      <c r="B15" s="121" t="e">
        <f>IF(#REF!&gt;=0,#REF!,-#REF!)</f>
        <v>#REF!</v>
      </c>
    </row>
    <row r="16" spans="1:3" s="125" customFormat="1" ht="38.25" hidden="1" x14ac:dyDescent="0.2">
      <c r="A16" s="123" t="s">
        <v>245</v>
      </c>
      <c r="B16" s="124" t="e">
        <f>IF(#REF!&gt;=0,#REF!,-#REF!)</f>
        <v>#REF!</v>
      </c>
      <c r="C16" s="125" t="s">
        <v>86</v>
      </c>
    </row>
    <row r="17" spans="1:10" s="75" customFormat="1" ht="38.25" hidden="1" x14ac:dyDescent="0.2">
      <c r="A17" s="73" t="s">
        <v>325</v>
      </c>
      <c r="B17" s="74" t="e">
        <f>IF(#REF!&gt;=0,#REF!,-#REF!)</f>
        <v>#REF!</v>
      </c>
    </row>
    <row r="18" spans="1:10" s="78" customFormat="1" ht="38.25" hidden="1" x14ac:dyDescent="0.2">
      <c r="A18" s="76" t="s">
        <v>181</v>
      </c>
      <c r="B18" s="77" t="e">
        <f>IF(#REF!&gt;=0,#REF!,#REF!)</f>
        <v>#REF!</v>
      </c>
    </row>
    <row r="19" spans="1:10" s="75" customFormat="1" ht="51" hidden="1" x14ac:dyDescent="0.2">
      <c r="A19" s="73" t="s">
        <v>316</v>
      </c>
      <c r="B19" s="74" t="e">
        <f>IF(#REF!&gt;=0,#REF!,-#REF!)</f>
        <v>#REF!</v>
      </c>
      <c r="J19" s="75">
        <f>2000+38251.1-36147.5</f>
        <v>4103.5999999999985</v>
      </c>
    </row>
    <row r="20" spans="1:10" s="75" customFormat="1" ht="51" hidden="1" x14ac:dyDescent="0.2">
      <c r="A20" s="73" t="s">
        <v>326</v>
      </c>
      <c r="B20" s="74" t="e">
        <f>IF(#REF!&gt;=0,#REF!,-#REF!)</f>
        <v>#REF!</v>
      </c>
      <c r="C20" s="75" t="s">
        <v>86</v>
      </c>
    </row>
    <row r="21" spans="1:10" x14ac:dyDescent="0.2">
      <c r="A21" s="51"/>
      <c r="B21" s="52"/>
    </row>
    <row r="25" spans="1:10" x14ac:dyDescent="0.2">
      <c r="B25" s="153"/>
    </row>
    <row r="31" spans="1:10" x14ac:dyDescent="0.2">
      <c r="J31" s="26">
        <f>-(413149.1+5000+2000+36147.5)</f>
        <v>-456296.6</v>
      </c>
    </row>
  </sheetData>
  <mergeCells count="5">
    <mergeCell ref="A9:B9"/>
    <mergeCell ref="A1:B1"/>
    <mergeCell ref="A6:B6"/>
    <mergeCell ref="A7:B7"/>
    <mergeCell ref="A8:B8"/>
  </mergeCells>
  <phoneticPr fontId="0" type="noConversion"/>
  <pageMargins left="1.1811023622047245" right="0.39370078740157483" top="0.78740157480314965" bottom="0.78740157480314965" header="0.51181102362204722" footer="0.51181102362204722"/>
  <pageSetup paperSize="9" scale="93" fitToHeight="0"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2">
    <tabColor rgb="FFFFFF00"/>
    <pageSetUpPr fitToPage="1"/>
  </sheetPr>
  <dimension ref="A1:K30"/>
  <sheetViews>
    <sheetView view="pageBreakPreview" zoomScale="85" zoomScaleNormal="100" zoomScaleSheetLayoutView="85" workbookViewId="0">
      <selection activeCell="F5" sqref="F5"/>
    </sheetView>
  </sheetViews>
  <sheetFormatPr defaultRowHeight="12.75" x14ac:dyDescent="0.2"/>
  <cols>
    <col min="1" max="1" width="34.5703125" style="4" customWidth="1"/>
    <col min="2" max="2" width="28.85546875" style="4" customWidth="1"/>
    <col min="3" max="3" width="41.140625" style="4" customWidth="1"/>
    <col min="4" max="4" width="12.28515625" style="4" customWidth="1"/>
    <col min="5" max="5" width="13.5703125" style="4" customWidth="1"/>
    <col min="6" max="6" width="26.28515625" style="4" customWidth="1"/>
    <col min="7" max="7" width="2.42578125" style="4" customWidth="1"/>
    <col min="8" max="9" width="9.140625" style="4"/>
    <col min="10" max="10" width="6.85546875" style="4" customWidth="1"/>
    <col min="11" max="11" width="12.140625" style="4" hidden="1" customWidth="1"/>
    <col min="12" max="16384" width="9.140625" style="4"/>
  </cols>
  <sheetData>
    <row r="1" spans="1:6" x14ac:dyDescent="0.2">
      <c r="A1" s="312" t="s">
        <v>44</v>
      </c>
      <c r="B1" s="311"/>
    </row>
    <row r="2" spans="1:6" ht="14.25" customHeight="1" x14ac:dyDescent="0.2">
      <c r="A2" s="311"/>
      <c r="B2" s="311"/>
      <c r="F2" s="88" t="s">
        <v>548</v>
      </c>
    </row>
    <row r="3" spans="1:6" x14ac:dyDescent="0.2">
      <c r="F3" s="54" t="s">
        <v>243</v>
      </c>
    </row>
    <row r="4" spans="1:6" x14ac:dyDescent="0.2">
      <c r="C4" s="7"/>
      <c r="F4" s="127" t="s">
        <v>783</v>
      </c>
    </row>
    <row r="6" spans="1:6" x14ac:dyDescent="0.2">
      <c r="A6" s="313" t="s">
        <v>15</v>
      </c>
      <c r="B6" s="313"/>
      <c r="C6" s="313"/>
      <c r="D6" s="313"/>
      <c r="E6" s="313"/>
      <c r="F6" s="313"/>
    </row>
    <row r="7" spans="1:6" x14ac:dyDescent="0.2">
      <c r="A7" s="300" t="s">
        <v>549</v>
      </c>
      <c r="B7" s="300"/>
      <c r="C7" s="300"/>
      <c r="D7" s="300"/>
      <c r="E7" s="300"/>
      <c r="F7" s="300"/>
    </row>
    <row r="8" spans="1:6" x14ac:dyDescent="0.2">
      <c r="A8" s="1"/>
      <c r="B8" s="1"/>
      <c r="C8" s="1"/>
      <c r="D8" s="1"/>
      <c r="E8" s="1"/>
      <c r="F8" s="1"/>
    </row>
    <row r="9" spans="1:6" x14ac:dyDescent="0.2">
      <c r="A9" s="300" t="s">
        <v>550</v>
      </c>
      <c r="B9" s="300"/>
      <c r="C9" s="300"/>
      <c r="D9" s="300"/>
      <c r="E9" s="300"/>
      <c r="F9" s="300"/>
    </row>
    <row r="11" spans="1:6" s="1" customFormat="1" ht="63.75" x14ac:dyDescent="0.2">
      <c r="A11" s="6" t="s">
        <v>108</v>
      </c>
      <c r="B11" s="6" t="s">
        <v>239</v>
      </c>
      <c r="C11" s="6" t="s">
        <v>105</v>
      </c>
      <c r="D11" s="6" t="s">
        <v>51</v>
      </c>
      <c r="E11" s="6" t="s">
        <v>52</v>
      </c>
      <c r="F11" s="6" t="s">
        <v>53</v>
      </c>
    </row>
    <row r="12" spans="1:6" x14ac:dyDescent="0.2">
      <c r="A12" s="40" t="s">
        <v>10</v>
      </c>
      <c r="B12" s="40" t="s">
        <v>10</v>
      </c>
      <c r="C12" s="40" t="s">
        <v>10</v>
      </c>
      <c r="D12" s="40" t="s">
        <v>10</v>
      </c>
      <c r="E12" s="40" t="s">
        <v>10</v>
      </c>
      <c r="F12" s="40" t="s">
        <v>10</v>
      </c>
    </row>
    <row r="13" spans="1:6" x14ac:dyDescent="0.2">
      <c r="A13" s="41"/>
      <c r="B13" s="41"/>
      <c r="C13" s="41"/>
      <c r="D13" s="41"/>
      <c r="E13" s="41"/>
      <c r="F13" s="41"/>
    </row>
    <row r="14" spans="1:6" s="42" customFormat="1" ht="27" customHeight="1" x14ac:dyDescent="0.2">
      <c r="A14" s="300" t="s">
        <v>551</v>
      </c>
      <c r="B14" s="300"/>
      <c r="C14" s="300"/>
      <c r="D14" s="300"/>
      <c r="E14" s="300"/>
      <c r="F14" s="300"/>
    </row>
    <row r="16" spans="1:6" s="1" customFormat="1" ht="25.5" customHeight="1" x14ac:dyDescent="0.2">
      <c r="A16" s="316" t="s">
        <v>497</v>
      </c>
      <c r="B16" s="316"/>
      <c r="C16" s="316"/>
      <c r="D16" s="316" t="s">
        <v>162</v>
      </c>
      <c r="E16" s="316"/>
      <c r="F16" s="316"/>
    </row>
    <row r="17" spans="1:11" ht="27.75" customHeight="1" x14ac:dyDescent="0.2">
      <c r="A17" s="317" t="s">
        <v>495</v>
      </c>
      <c r="B17" s="318"/>
      <c r="C17" s="318"/>
      <c r="D17" s="319" t="str">
        <f>C12</f>
        <v>х</v>
      </c>
      <c r="E17" s="319"/>
      <c r="F17" s="319"/>
    </row>
    <row r="18" spans="1:11" ht="14.25" customHeight="1" x14ac:dyDescent="0.2">
      <c r="A18" s="320" t="s">
        <v>496</v>
      </c>
      <c r="B18" s="321"/>
      <c r="C18" s="322"/>
      <c r="D18" s="323" t="s">
        <v>10</v>
      </c>
      <c r="E18" s="324"/>
      <c r="F18" s="325"/>
    </row>
    <row r="19" spans="1:11" s="3" customFormat="1" x14ac:dyDescent="0.2">
      <c r="A19" s="314" t="s">
        <v>81</v>
      </c>
      <c r="B19" s="314"/>
      <c r="C19" s="314"/>
      <c r="D19" s="315" t="s">
        <v>10</v>
      </c>
      <c r="E19" s="315"/>
      <c r="F19" s="315"/>
      <c r="G19" s="3" t="s">
        <v>91</v>
      </c>
      <c r="K19" s="3">
        <f>2000+38251.1-36147.5</f>
        <v>4103.5999999999985</v>
      </c>
    </row>
    <row r="25" spans="1:11" x14ac:dyDescent="0.2">
      <c r="C25" s="30"/>
    </row>
    <row r="30" spans="1:11" x14ac:dyDescent="0.2">
      <c r="K30" s="4">
        <f>-(413149.1+5000+2000+36147.5)</f>
        <v>-456296.6</v>
      </c>
    </row>
  </sheetData>
  <mergeCells count="14">
    <mergeCell ref="A19:C19"/>
    <mergeCell ref="D19:F19"/>
    <mergeCell ref="A16:C16"/>
    <mergeCell ref="D16:F16"/>
    <mergeCell ref="A17:C17"/>
    <mergeCell ref="D17:F17"/>
    <mergeCell ref="A18:C18"/>
    <mergeCell ref="D18:F18"/>
    <mergeCell ref="A14:F14"/>
    <mergeCell ref="A2:B2"/>
    <mergeCell ref="A1:B1"/>
    <mergeCell ref="A6:F6"/>
    <mergeCell ref="A7:F7"/>
    <mergeCell ref="A9:F9"/>
  </mergeCells>
  <phoneticPr fontId="0" type="noConversion"/>
  <pageMargins left="0.39370078740157483" right="0.39370078740157483" top="0.78740157480314965" bottom="0.39370078740157483" header="0.51181102362204722" footer="0.51181102362204722"/>
  <pageSetup paperSize="9" scale="90" fitToHeight="0"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3"/>
  <sheetViews>
    <sheetView workbookViewId="0">
      <selection activeCell="K27" sqref="K27"/>
    </sheetView>
  </sheetViews>
  <sheetFormatPr defaultRowHeight="12.75" x14ac:dyDescent="0.2"/>
  <sheetData>
    <row r="3" spans="2:2" x14ac:dyDescent="0.2">
      <c r="B3" s="89" t="s">
        <v>392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
  <sheetViews>
    <sheetView workbookViewId="0">
      <selection activeCell="C25" sqref="C25"/>
    </sheetView>
  </sheetViews>
  <sheetFormatPr defaultRowHeight="12.75" x14ac:dyDescent="0.2"/>
  <cols>
    <col min="3" max="3" width="73.140625" customWidth="1"/>
  </cols>
  <sheetData/>
  <pageMargins left="1.1811023622047245" right="0.39370078740157483" top="0.78740157480314965" bottom="0.78740157480314965" header="0.51181102362204722" footer="0.51181102362204722"/>
  <pageSetup paperSize="9" fitToHeight="0" orientation="portrait" verticalDpi="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6" enableFormatConditionsCalculation="0">
    <tabColor rgb="FFFFFF00"/>
    <pageSetUpPr fitToPage="1"/>
  </sheetPr>
  <dimension ref="A1:L86"/>
  <sheetViews>
    <sheetView view="pageBreakPreview" zoomScale="85" zoomScaleNormal="100" zoomScaleSheetLayoutView="85" workbookViewId="0">
      <selection activeCell="D84" sqref="D84"/>
    </sheetView>
  </sheetViews>
  <sheetFormatPr defaultRowHeight="12.75" x14ac:dyDescent="0.2"/>
  <cols>
    <col min="1" max="1" width="81.28515625" style="179" customWidth="1"/>
    <col min="2" max="2" width="25" style="180" customWidth="1"/>
    <col min="3" max="3" width="19.85546875" style="180" hidden="1" customWidth="1"/>
    <col min="4" max="4" width="15" style="217" customWidth="1"/>
    <col min="5" max="5" width="2.5703125" style="179" customWidth="1"/>
    <col min="6" max="6" width="4.140625" style="249" customWidth="1"/>
    <col min="7" max="16384" width="9.140625" style="179"/>
  </cols>
  <sheetData>
    <row r="1" spans="1:6" x14ac:dyDescent="0.2">
      <c r="A1" s="189" t="s">
        <v>819</v>
      </c>
    </row>
    <row r="3" spans="1:6" x14ac:dyDescent="0.2">
      <c r="A3" s="282" t="s">
        <v>820</v>
      </c>
      <c r="B3" s="282"/>
      <c r="C3" s="282"/>
      <c r="D3" s="282"/>
    </row>
    <row r="4" spans="1:6" x14ac:dyDescent="0.2">
      <c r="A4" s="282" t="s">
        <v>244</v>
      </c>
      <c r="B4" s="282"/>
      <c r="C4" s="282"/>
      <c r="D4" s="282"/>
    </row>
    <row r="5" spans="1:6" x14ac:dyDescent="0.2">
      <c r="A5" s="282" t="s">
        <v>535</v>
      </c>
      <c r="B5" s="282"/>
      <c r="C5" s="282"/>
      <c r="D5" s="282"/>
    </row>
    <row r="6" spans="1:6" x14ac:dyDescent="0.2">
      <c r="A6" s="283" t="s">
        <v>521</v>
      </c>
      <c r="B6" s="283"/>
      <c r="C6" s="283"/>
      <c r="D6" s="283"/>
    </row>
    <row r="7" spans="1:6" x14ac:dyDescent="0.2">
      <c r="A7" s="181"/>
      <c r="D7" s="218" t="s">
        <v>130</v>
      </c>
    </row>
    <row r="8" spans="1:6" s="185" customFormat="1" ht="38.25" x14ac:dyDescent="0.2">
      <c r="A8" s="182" t="s">
        <v>146</v>
      </c>
      <c r="B8" s="183" t="s">
        <v>77</v>
      </c>
      <c r="C8" s="184" t="s">
        <v>97</v>
      </c>
      <c r="D8" s="219" t="s">
        <v>64</v>
      </c>
      <c r="F8" s="248" t="s">
        <v>831</v>
      </c>
    </row>
    <row r="9" spans="1:6" x14ac:dyDescent="0.2">
      <c r="A9" s="56" t="s">
        <v>12</v>
      </c>
      <c r="B9" s="197" t="s">
        <v>11</v>
      </c>
      <c r="C9" s="186"/>
      <c r="D9" s="234">
        <f>D10+D16+D23+D31+D34+D49</f>
        <v>17321009</v>
      </c>
      <c r="F9" s="249">
        <v>1</v>
      </c>
    </row>
    <row r="10" spans="1:6" x14ac:dyDescent="0.2">
      <c r="A10" s="56" t="s">
        <v>153</v>
      </c>
      <c r="B10" s="197" t="s">
        <v>13</v>
      </c>
      <c r="C10" s="186"/>
      <c r="D10" s="234">
        <f>D11</f>
        <v>4220100</v>
      </c>
      <c r="F10" s="249">
        <v>2</v>
      </c>
    </row>
    <row r="11" spans="1:6" x14ac:dyDescent="0.2">
      <c r="A11" s="57" t="s">
        <v>155</v>
      </c>
      <c r="B11" s="192" t="s">
        <v>154</v>
      </c>
      <c r="C11" s="186"/>
      <c r="D11" s="234">
        <f>SUM(D12:D15)</f>
        <v>4220100</v>
      </c>
      <c r="F11" s="249">
        <v>3</v>
      </c>
    </row>
    <row r="12" spans="1:6" ht="53.25" customHeight="1" x14ac:dyDescent="0.2">
      <c r="A12" s="57" t="s">
        <v>207</v>
      </c>
      <c r="B12" s="192" t="s">
        <v>156</v>
      </c>
      <c r="C12" s="186"/>
      <c r="D12" s="220">
        <v>4220100</v>
      </c>
      <c r="F12" s="249">
        <v>4</v>
      </c>
    </row>
    <row r="13" spans="1:6" ht="76.5" hidden="1" x14ac:dyDescent="0.2">
      <c r="A13" s="62" t="s">
        <v>208</v>
      </c>
      <c r="B13" s="192" t="s">
        <v>157</v>
      </c>
      <c r="C13" s="187"/>
      <c r="D13" s="220"/>
    </row>
    <row r="14" spans="1:6" ht="25.5" hidden="1" x14ac:dyDescent="0.2">
      <c r="A14" s="62" t="s">
        <v>209</v>
      </c>
      <c r="B14" s="192" t="s">
        <v>55</v>
      </c>
      <c r="C14" s="187"/>
      <c r="D14" s="220"/>
    </row>
    <row r="15" spans="1:6" ht="51" hidden="1" x14ac:dyDescent="0.2">
      <c r="A15" s="62" t="s">
        <v>210</v>
      </c>
      <c r="B15" s="192" t="s">
        <v>211</v>
      </c>
      <c r="C15" s="187"/>
      <c r="D15" s="220"/>
    </row>
    <row r="16" spans="1:6" x14ac:dyDescent="0.2">
      <c r="A16" s="57" t="s">
        <v>94</v>
      </c>
      <c r="B16" s="192" t="s">
        <v>93</v>
      </c>
      <c r="C16" s="188"/>
      <c r="D16" s="234">
        <f>D17</f>
        <v>780000</v>
      </c>
      <c r="F16" s="249">
        <v>2</v>
      </c>
    </row>
    <row r="17" spans="1:12" x14ac:dyDescent="0.2">
      <c r="A17" s="57" t="s">
        <v>0</v>
      </c>
      <c r="B17" s="192" t="s">
        <v>95</v>
      </c>
      <c r="C17" s="186"/>
      <c r="D17" s="234">
        <f>D18+D20+D22</f>
        <v>780000</v>
      </c>
      <c r="F17" s="249">
        <v>3</v>
      </c>
    </row>
    <row r="18" spans="1:12" ht="25.5" x14ac:dyDescent="0.2">
      <c r="A18" s="57" t="s">
        <v>116</v>
      </c>
      <c r="B18" s="192" t="s">
        <v>115</v>
      </c>
      <c r="C18" s="186"/>
      <c r="D18" s="234">
        <f>D19</f>
        <v>600000</v>
      </c>
      <c r="F18" s="249">
        <v>4</v>
      </c>
    </row>
    <row r="19" spans="1:12" ht="25.5" x14ac:dyDescent="0.2">
      <c r="A19" s="57" t="s">
        <v>42</v>
      </c>
      <c r="B19" s="192" t="s">
        <v>117</v>
      </c>
      <c r="C19" s="186"/>
      <c r="D19" s="220">
        <v>600000</v>
      </c>
      <c r="F19" s="249">
        <v>5</v>
      </c>
    </row>
    <row r="20" spans="1:12" ht="25.5" x14ac:dyDescent="0.2">
      <c r="A20" s="57" t="s">
        <v>834</v>
      </c>
      <c r="B20" s="192" t="s">
        <v>43</v>
      </c>
      <c r="C20" s="186"/>
      <c r="D20" s="234">
        <f>D21</f>
        <v>180000</v>
      </c>
      <c r="F20" s="249">
        <v>4</v>
      </c>
    </row>
    <row r="21" spans="1:12" ht="48" customHeight="1" x14ac:dyDescent="0.2">
      <c r="A21" s="57" t="s">
        <v>830</v>
      </c>
      <c r="B21" s="192" t="s">
        <v>281</v>
      </c>
      <c r="C21" s="186"/>
      <c r="D21" s="220">
        <f>150000+30000</f>
        <v>180000</v>
      </c>
      <c r="F21" s="249">
        <v>5</v>
      </c>
      <c r="L21" s="236"/>
    </row>
    <row r="22" spans="1:12" s="247" customFormat="1" hidden="1" x14ac:dyDescent="0.2">
      <c r="A22" s="243" t="s">
        <v>45</v>
      </c>
      <c r="B22" s="244" t="s">
        <v>46</v>
      </c>
      <c r="C22" s="245"/>
      <c r="D22" s="246">
        <f>30000-30000</f>
        <v>0</v>
      </c>
      <c r="F22" s="250"/>
    </row>
    <row r="23" spans="1:12" x14ac:dyDescent="0.2">
      <c r="A23" s="57" t="s">
        <v>31</v>
      </c>
      <c r="B23" s="192" t="s">
        <v>30</v>
      </c>
      <c r="C23" s="186"/>
      <c r="D23" s="234">
        <f>D24+D26</f>
        <v>152000</v>
      </c>
      <c r="F23" s="249">
        <v>2</v>
      </c>
    </row>
    <row r="24" spans="1:12" x14ac:dyDescent="0.2">
      <c r="A24" s="57" t="s">
        <v>83</v>
      </c>
      <c r="B24" s="192" t="s">
        <v>82</v>
      </c>
      <c r="C24" s="186"/>
      <c r="D24" s="234">
        <f>D25</f>
        <v>37000</v>
      </c>
      <c r="F24" s="249">
        <v>3</v>
      </c>
    </row>
    <row r="25" spans="1:12" ht="25.5" x14ac:dyDescent="0.2">
      <c r="A25" s="57" t="s">
        <v>331</v>
      </c>
      <c r="B25" s="192" t="s">
        <v>328</v>
      </c>
      <c r="C25" s="186"/>
      <c r="D25" s="220">
        <v>37000</v>
      </c>
      <c r="F25" s="249">
        <v>4</v>
      </c>
    </row>
    <row r="26" spans="1:12" x14ac:dyDescent="0.2">
      <c r="A26" s="57" t="s">
        <v>26</v>
      </c>
      <c r="B26" s="192" t="s">
        <v>25</v>
      </c>
      <c r="C26" s="186"/>
      <c r="D26" s="234">
        <f>D27+D29</f>
        <v>115000</v>
      </c>
      <c r="F26" s="249">
        <v>3</v>
      </c>
    </row>
    <row r="27" spans="1:12" x14ac:dyDescent="0.2">
      <c r="A27" s="57" t="s">
        <v>212</v>
      </c>
      <c r="B27" s="192" t="s">
        <v>213</v>
      </c>
      <c r="C27" s="186"/>
      <c r="D27" s="234">
        <f>D28</f>
        <v>65000</v>
      </c>
      <c r="F27" s="249">
        <v>4</v>
      </c>
    </row>
    <row r="28" spans="1:12" ht="38.25" x14ac:dyDescent="0.2">
      <c r="A28" s="57" t="s">
        <v>795</v>
      </c>
      <c r="B28" s="192" t="s">
        <v>329</v>
      </c>
      <c r="C28" s="186"/>
      <c r="D28" s="220">
        <v>65000</v>
      </c>
      <c r="F28" s="249">
        <v>5</v>
      </c>
    </row>
    <row r="29" spans="1:12" x14ac:dyDescent="0.2">
      <c r="A29" s="57" t="s">
        <v>214</v>
      </c>
      <c r="B29" s="192" t="s">
        <v>215</v>
      </c>
      <c r="C29" s="186"/>
      <c r="D29" s="234">
        <f>D30</f>
        <v>50000</v>
      </c>
      <c r="F29" s="249">
        <v>4</v>
      </c>
    </row>
    <row r="30" spans="1:12" ht="38.25" x14ac:dyDescent="0.2">
      <c r="A30" s="57" t="s">
        <v>796</v>
      </c>
      <c r="B30" s="192" t="s">
        <v>330</v>
      </c>
      <c r="C30" s="186"/>
      <c r="D30" s="220">
        <v>50000</v>
      </c>
      <c r="F30" s="249">
        <v>5</v>
      </c>
    </row>
    <row r="31" spans="1:12" x14ac:dyDescent="0.2">
      <c r="A31" s="57" t="s">
        <v>282</v>
      </c>
      <c r="B31" s="192" t="s">
        <v>285</v>
      </c>
      <c r="C31" s="186"/>
      <c r="D31" s="234">
        <f>D32</f>
        <v>36000</v>
      </c>
      <c r="F31" s="249">
        <v>2</v>
      </c>
    </row>
    <row r="32" spans="1:12" ht="25.5" x14ac:dyDescent="0.2">
      <c r="A32" s="57" t="s">
        <v>283</v>
      </c>
      <c r="B32" s="192" t="s">
        <v>286</v>
      </c>
      <c r="C32" s="186"/>
      <c r="D32" s="234">
        <f>D33</f>
        <v>36000</v>
      </c>
      <c r="F32" s="249">
        <v>3</v>
      </c>
    </row>
    <row r="33" spans="1:6" ht="51" x14ac:dyDescent="0.2">
      <c r="A33" s="57" t="s">
        <v>284</v>
      </c>
      <c r="B33" s="192" t="s">
        <v>287</v>
      </c>
      <c r="C33" s="186"/>
      <c r="D33" s="220">
        <v>36000</v>
      </c>
      <c r="F33" s="249">
        <v>4</v>
      </c>
    </row>
    <row r="34" spans="1:6" ht="25.5" x14ac:dyDescent="0.2">
      <c r="A34" s="57" t="s">
        <v>174</v>
      </c>
      <c r="B34" s="192" t="s">
        <v>24</v>
      </c>
      <c r="C34" s="186"/>
      <c r="D34" s="234">
        <f>D35</f>
        <v>7740000</v>
      </c>
      <c r="F34" s="249">
        <v>2</v>
      </c>
    </row>
    <row r="35" spans="1:6" ht="63.75" x14ac:dyDescent="0.2">
      <c r="A35" s="57" t="s">
        <v>526</v>
      </c>
      <c r="B35" s="192" t="s">
        <v>175</v>
      </c>
      <c r="C35" s="186"/>
      <c r="D35" s="234">
        <f>D36+D38</f>
        <v>7740000</v>
      </c>
      <c r="F35" s="249">
        <v>3</v>
      </c>
    </row>
    <row r="36" spans="1:6" ht="63.75" x14ac:dyDescent="0.2">
      <c r="A36" s="57" t="s">
        <v>524</v>
      </c>
      <c r="B36" s="192" t="s">
        <v>525</v>
      </c>
      <c r="C36" s="186"/>
      <c r="D36" s="234">
        <f>D37</f>
        <v>440000</v>
      </c>
      <c r="F36" s="249">
        <v>4</v>
      </c>
    </row>
    <row r="37" spans="1:6" ht="38.25" x14ac:dyDescent="0.2">
      <c r="A37" s="57" t="s">
        <v>523</v>
      </c>
      <c r="B37" s="192" t="s">
        <v>522</v>
      </c>
      <c r="C37" s="186"/>
      <c r="D37" s="220">
        <v>440000</v>
      </c>
      <c r="E37" s="189"/>
      <c r="F37" s="249">
        <v>5</v>
      </c>
    </row>
    <row r="38" spans="1:6" ht="25.5" x14ac:dyDescent="0.2">
      <c r="A38" s="57" t="s">
        <v>18</v>
      </c>
      <c r="B38" s="192" t="s">
        <v>19</v>
      </c>
      <c r="C38" s="186"/>
      <c r="D38" s="234">
        <f>D39</f>
        <v>7300000</v>
      </c>
      <c r="F38" s="249">
        <v>4</v>
      </c>
    </row>
    <row r="39" spans="1:6" ht="27.75" customHeight="1" x14ac:dyDescent="0.2">
      <c r="A39" s="57" t="s">
        <v>332</v>
      </c>
      <c r="B39" s="192" t="s">
        <v>288</v>
      </c>
      <c r="C39" s="186"/>
      <c r="D39" s="220">
        <v>7300000</v>
      </c>
      <c r="F39" s="249">
        <v>5</v>
      </c>
    </row>
    <row r="40" spans="1:6" ht="51" hidden="1" x14ac:dyDescent="0.2">
      <c r="A40" s="63" t="s">
        <v>112</v>
      </c>
      <c r="B40" s="190" t="s">
        <v>216</v>
      </c>
      <c r="C40" s="187"/>
      <c r="D40" s="221"/>
    </row>
    <row r="41" spans="1:6" ht="63.75" hidden="1" x14ac:dyDescent="0.2">
      <c r="A41" s="63" t="s">
        <v>113</v>
      </c>
      <c r="B41" s="190" t="s">
        <v>217</v>
      </c>
      <c r="C41" s="187"/>
      <c r="D41" s="221"/>
    </row>
    <row r="42" spans="1:6" ht="51" hidden="1" x14ac:dyDescent="0.2">
      <c r="A42" s="63" t="s">
        <v>218</v>
      </c>
      <c r="B42" s="190" t="s">
        <v>219</v>
      </c>
      <c r="C42" s="187"/>
      <c r="D42" s="221"/>
    </row>
    <row r="43" spans="1:6" ht="25.5" hidden="1" x14ac:dyDescent="0.2">
      <c r="A43" s="62" t="s">
        <v>6</v>
      </c>
      <c r="B43" s="191" t="s">
        <v>5</v>
      </c>
      <c r="C43" s="187"/>
      <c r="D43" s="220"/>
    </row>
    <row r="44" spans="1:6" hidden="1" x14ac:dyDescent="0.2">
      <c r="A44" s="62" t="s">
        <v>8</v>
      </c>
      <c r="B44" s="191" t="s">
        <v>7</v>
      </c>
      <c r="C44" s="187"/>
      <c r="D44" s="220"/>
    </row>
    <row r="45" spans="1:6" ht="25.5" hidden="1" x14ac:dyDescent="0.2">
      <c r="A45" s="62" t="s">
        <v>49</v>
      </c>
      <c r="B45" s="191" t="s">
        <v>50</v>
      </c>
      <c r="C45" s="187"/>
      <c r="D45" s="220"/>
    </row>
    <row r="46" spans="1:6" ht="25.5" hidden="1" x14ac:dyDescent="0.2">
      <c r="A46" s="62" t="s">
        <v>220</v>
      </c>
      <c r="B46" s="191" t="s">
        <v>221</v>
      </c>
      <c r="C46" s="187"/>
      <c r="D46" s="220"/>
    </row>
    <row r="47" spans="1:6" ht="25.5" hidden="1" x14ac:dyDescent="0.2">
      <c r="A47" s="62" t="s">
        <v>222</v>
      </c>
      <c r="B47" s="190" t="s">
        <v>223</v>
      </c>
      <c r="C47" s="187"/>
      <c r="D47" s="220"/>
    </row>
    <row r="48" spans="1:6" hidden="1" x14ac:dyDescent="0.2">
      <c r="A48" s="63" t="s">
        <v>224</v>
      </c>
      <c r="B48" s="190" t="s">
        <v>225</v>
      </c>
      <c r="C48" s="187"/>
      <c r="D48" s="220"/>
    </row>
    <row r="49" spans="1:6" s="268" customFormat="1" x14ac:dyDescent="0.2">
      <c r="A49" s="57" t="s">
        <v>37</v>
      </c>
      <c r="B49" s="192" t="s">
        <v>123</v>
      </c>
      <c r="C49" s="187"/>
      <c r="D49" s="234">
        <f>D50</f>
        <v>4392909</v>
      </c>
      <c r="F49" s="269">
        <v>2</v>
      </c>
    </row>
    <row r="50" spans="1:6" s="268" customFormat="1" ht="63.75" x14ac:dyDescent="0.2">
      <c r="A50" s="57" t="s">
        <v>226</v>
      </c>
      <c r="B50" s="192" t="s">
        <v>38</v>
      </c>
      <c r="C50" s="187"/>
      <c r="D50" s="234">
        <f>D51</f>
        <v>4392909</v>
      </c>
      <c r="F50" s="269">
        <v>3</v>
      </c>
    </row>
    <row r="51" spans="1:6" s="268" customFormat="1" ht="63.75" x14ac:dyDescent="0.2">
      <c r="A51" s="57" t="s">
        <v>952</v>
      </c>
      <c r="B51" s="192" t="s">
        <v>951</v>
      </c>
      <c r="C51" s="187"/>
      <c r="D51" s="234">
        <f>D52</f>
        <v>4392909</v>
      </c>
      <c r="F51" s="269">
        <v>4</v>
      </c>
    </row>
    <row r="52" spans="1:6" s="268" customFormat="1" ht="60" customHeight="1" x14ac:dyDescent="0.2">
      <c r="A52" s="57" t="s">
        <v>954</v>
      </c>
      <c r="B52" s="192" t="s">
        <v>953</v>
      </c>
      <c r="C52" s="187"/>
      <c r="D52" s="220">
        <v>4392909</v>
      </c>
      <c r="F52" s="269">
        <v>5</v>
      </c>
    </row>
    <row r="53" spans="1:6" hidden="1" x14ac:dyDescent="0.2">
      <c r="A53" s="62" t="s">
        <v>227</v>
      </c>
      <c r="B53" s="191" t="s">
        <v>228</v>
      </c>
      <c r="C53" s="187"/>
      <c r="D53" s="220"/>
    </row>
    <row r="54" spans="1:6" ht="38.25" hidden="1" x14ac:dyDescent="0.2">
      <c r="A54" s="62" t="s">
        <v>229</v>
      </c>
      <c r="B54" s="191" t="s">
        <v>230</v>
      </c>
      <c r="C54" s="187"/>
      <c r="D54" s="220"/>
    </row>
    <row r="55" spans="1:6" ht="25.5" hidden="1" x14ac:dyDescent="0.2">
      <c r="A55" s="62" t="s">
        <v>231</v>
      </c>
      <c r="B55" s="191" t="s">
        <v>232</v>
      </c>
      <c r="C55" s="187"/>
      <c r="D55" s="220"/>
    </row>
    <row r="56" spans="1:6" hidden="1" x14ac:dyDescent="0.2">
      <c r="A56" s="62" t="s">
        <v>233</v>
      </c>
      <c r="B56" s="191" t="s">
        <v>234</v>
      </c>
      <c r="C56" s="187"/>
      <c r="D56" s="220"/>
    </row>
    <row r="57" spans="1:6" hidden="1" x14ac:dyDescent="0.2">
      <c r="A57" s="62" t="s">
        <v>235</v>
      </c>
      <c r="B57" s="191" t="s">
        <v>236</v>
      </c>
      <c r="C57" s="187"/>
      <c r="D57" s="220"/>
    </row>
    <row r="58" spans="1:6" hidden="1" x14ac:dyDescent="0.2">
      <c r="A58" s="62" t="s">
        <v>237</v>
      </c>
      <c r="B58" s="191" t="s">
        <v>238</v>
      </c>
      <c r="C58" s="187"/>
      <c r="D58" s="220"/>
    </row>
    <row r="59" spans="1:6" x14ac:dyDescent="0.2">
      <c r="A59" s="57" t="s">
        <v>182</v>
      </c>
      <c r="B59" s="192" t="s">
        <v>533</v>
      </c>
      <c r="C59" s="186"/>
      <c r="D59" s="234">
        <f>D60</f>
        <v>25082238.640000001</v>
      </c>
      <c r="F59" s="249">
        <v>1</v>
      </c>
    </row>
    <row r="60" spans="1:6" ht="25.5" x14ac:dyDescent="0.2">
      <c r="A60" s="237" t="s">
        <v>289</v>
      </c>
      <c r="B60" s="230" t="s">
        <v>534</v>
      </c>
      <c r="C60" s="193"/>
      <c r="D60" s="235">
        <f>D61+D67+D73+D81</f>
        <v>25082238.640000001</v>
      </c>
      <c r="F60" s="249">
        <v>2</v>
      </c>
    </row>
    <row r="61" spans="1:6" x14ac:dyDescent="0.2">
      <c r="A61" s="237" t="s">
        <v>797</v>
      </c>
      <c r="B61" s="230" t="s">
        <v>798</v>
      </c>
      <c r="C61" s="196"/>
      <c r="D61" s="235">
        <f>D62</f>
        <v>4724200</v>
      </c>
      <c r="F61" s="249">
        <v>3</v>
      </c>
    </row>
    <row r="62" spans="1:6" x14ac:dyDescent="0.2">
      <c r="A62" s="237" t="s">
        <v>290</v>
      </c>
      <c r="B62" s="230" t="s">
        <v>799</v>
      </c>
      <c r="C62" s="196"/>
      <c r="D62" s="235">
        <f>D63</f>
        <v>4724200</v>
      </c>
      <c r="F62" s="249">
        <v>4</v>
      </c>
    </row>
    <row r="63" spans="1:6" ht="29.25" customHeight="1" x14ac:dyDescent="0.2">
      <c r="A63" s="237" t="s">
        <v>291</v>
      </c>
      <c r="B63" s="230" t="s">
        <v>800</v>
      </c>
      <c r="C63" s="196"/>
      <c r="D63" s="235">
        <f>SUM(D64:D66)</f>
        <v>4724200</v>
      </c>
      <c r="F63" s="249">
        <v>5</v>
      </c>
    </row>
    <row r="64" spans="1:6" s="195" customFormat="1" ht="25.5" hidden="1" x14ac:dyDescent="0.2">
      <c r="A64" s="238" t="s">
        <v>292</v>
      </c>
      <c r="B64" s="239"/>
      <c r="C64" s="194" t="s">
        <v>293</v>
      </c>
      <c r="D64" s="222">
        <v>1551300</v>
      </c>
      <c r="F64" s="251"/>
    </row>
    <row r="65" spans="1:6" s="195" customFormat="1" ht="25.5" hidden="1" x14ac:dyDescent="0.2">
      <c r="A65" s="238" t="s">
        <v>294</v>
      </c>
      <c r="B65" s="239"/>
      <c r="C65" s="194" t="s">
        <v>295</v>
      </c>
      <c r="D65" s="222">
        <v>3156700</v>
      </c>
      <c r="F65" s="251"/>
    </row>
    <row r="66" spans="1:6" s="195" customFormat="1" ht="25.5" hidden="1" x14ac:dyDescent="0.2">
      <c r="A66" s="238" t="s">
        <v>832</v>
      </c>
      <c r="B66" s="239"/>
      <c r="C66" s="194" t="s">
        <v>833</v>
      </c>
      <c r="D66" s="222">
        <f>16000+200</f>
        <v>16200</v>
      </c>
      <c r="F66" s="251"/>
    </row>
    <row r="67" spans="1:6" ht="25.5" x14ac:dyDescent="0.2">
      <c r="A67" s="237" t="s">
        <v>296</v>
      </c>
      <c r="B67" s="230" t="s">
        <v>801</v>
      </c>
      <c r="C67" s="196"/>
      <c r="D67" s="235">
        <f>D68</f>
        <v>1433442</v>
      </c>
      <c r="F67" s="249">
        <v>3</v>
      </c>
    </row>
    <row r="68" spans="1:6" x14ac:dyDescent="0.2">
      <c r="A68" s="237" t="s">
        <v>297</v>
      </c>
      <c r="B68" s="230" t="s">
        <v>802</v>
      </c>
      <c r="C68" s="196"/>
      <c r="D68" s="235">
        <f>D69</f>
        <v>1433442</v>
      </c>
      <c r="F68" s="249">
        <v>4</v>
      </c>
    </row>
    <row r="69" spans="1:6" ht="14.25" customHeight="1" x14ac:dyDescent="0.2">
      <c r="A69" s="237" t="s">
        <v>298</v>
      </c>
      <c r="B69" s="230" t="s">
        <v>803</v>
      </c>
      <c r="C69" s="196"/>
      <c r="D69" s="235">
        <f>SUM(D70:D72)</f>
        <v>1433442</v>
      </c>
      <c r="F69" s="249">
        <v>5</v>
      </c>
    </row>
    <row r="70" spans="1:6" s="274" customFormat="1" ht="38.25" hidden="1" x14ac:dyDescent="0.2">
      <c r="A70" s="270" t="s">
        <v>527</v>
      </c>
      <c r="B70" s="271"/>
      <c r="C70" s="272" t="s">
        <v>299</v>
      </c>
      <c r="D70" s="273">
        <v>13042</v>
      </c>
      <c r="F70" s="275"/>
    </row>
    <row r="71" spans="1:6" s="274" customFormat="1" ht="38.25" hidden="1" x14ac:dyDescent="0.2">
      <c r="A71" s="270" t="s">
        <v>529</v>
      </c>
      <c r="B71" s="271"/>
      <c r="C71" s="272" t="s">
        <v>528</v>
      </c>
      <c r="D71" s="273">
        <f>251700+1168700</f>
        <v>1420400</v>
      </c>
      <c r="F71" s="275"/>
    </row>
    <row r="72" spans="1:6" s="274" customFormat="1" ht="38.25" hidden="1" x14ac:dyDescent="0.2">
      <c r="A72" s="270" t="s">
        <v>512</v>
      </c>
      <c r="B72" s="271"/>
      <c r="C72" s="272" t="s">
        <v>513</v>
      </c>
      <c r="D72" s="273"/>
      <c r="F72" s="275"/>
    </row>
    <row r="73" spans="1:6" x14ac:dyDescent="0.2">
      <c r="A73" s="231" t="s">
        <v>804</v>
      </c>
      <c r="B73" s="230" t="s">
        <v>805</v>
      </c>
      <c r="C73" s="196"/>
      <c r="D73" s="235">
        <f>D74+D76</f>
        <v>645775</v>
      </c>
      <c r="F73" s="249">
        <v>3</v>
      </c>
    </row>
    <row r="74" spans="1:6" ht="25.5" x14ac:dyDescent="0.2">
      <c r="A74" s="231" t="s">
        <v>300</v>
      </c>
      <c r="B74" s="230" t="s">
        <v>806</v>
      </c>
      <c r="C74" s="196"/>
      <c r="D74" s="235">
        <f>D75</f>
        <v>292400</v>
      </c>
      <c r="F74" s="249">
        <v>4</v>
      </c>
    </row>
    <row r="75" spans="1:6" ht="25.5" x14ac:dyDescent="0.2">
      <c r="A75" s="231" t="s">
        <v>301</v>
      </c>
      <c r="B75" s="230" t="s">
        <v>807</v>
      </c>
      <c r="C75" s="196"/>
      <c r="D75" s="222">
        <v>292400</v>
      </c>
      <c r="F75" s="249">
        <v>5</v>
      </c>
    </row>
    <row r="76" spans="1:6" x14ac:dyDescent="0.2">
      <c r="A76" s="231" t="s">
        <v>302</v>
      </c>
      <c r="B76" s="230" t="s">
        <v>808</v>
      </c>
      <c r="C76" s="196"/>
      <c r="D76" s="235">
        <f>SUM(D78:D80)</f>
        <v>353375</v>
      </c>
      <c r="F76" s="249">
        <v>4</v>
      </c>
    </row>
    <row r="77" spans="1:6" ht="16.5" customHeight="1" x14ac:dyDescent="0.2">
      <c r="A77" s="231" t="s">
        <v>303</v>
      </c>
      <c r="B77" s="230" t="s">
        <v>809</v>
      </c>
      <c r="C77" s="196"/>
      <c r="D77" s="235">
        <f>SUM(D78:D80)</f>
        <v>353375</v>
      </c>
      <c r="F77" s="249">
        <v>5</v>
      </c>
    </row>
    <row r="78" spans="1:6" s="274" customFormat="1" ht="63.75" hidden="1" x14ac:dyDescent="0.2">
      <c r="A78" s="270" t="s">
        <v>530</v>
      </c>
      <c r="B78" s="271"/>
      <c r="C78" s="272" t="s">
        <v>304</v>
      </c>
      <c r="D78" s="273">
        <v>4000</v>
      </c>
      <c r="F78" s="275"/>
    </row>
    <row r="79" spans="1:6" s="274" customFormat="1" ht="25.5" hidden="1" x14ac:dyDescent="0.2">
      <c r="A79" s="270" t="s">
        <v>532</v>
      </c>
      <c r="B79" s="271"/>
      <c r="C79" s="272" t="s">
        <v>305</v>
      </c>
      <c r="D79" s="273">
        <v>331755</v>
      </c>
      <c r="F79" s="275"/>
    </row>
    <row r="80" spans="1:6" s="274" customFormat="1" ht="38.25" hidden="1" x14ac:dyDescent="0.2">
      <c r="A80" s="270" t="s">
        <v>531</v>
      </c>
      <c r="B80" s="271"/>
      <c r="C80" s="272" t="s">
        <v>306</v>
      </c>
      <c r="D80" s="273">
        <v>17620</v>
      </c>
      <c r="F80" s="275"/>
    </row>
    <row r="81" spans="1:6" x14ac:dyDescent="0.2">
      <c r="A81" s="231" t="s">
        <v>307</v>
      </c>
      <c r="B81" s="230" t="s">
        <v>810</v>
      </c>
      <c r="C81" s="196"/>
      <c r="D81" s="235">
        <f>D82+D84</f>
        <v>18278821.640000001</v>
      </c>
      <c r="F81" s="249">
        <v>3</v>
      </c>
    </row>
    <row r="82" spans="1:6" ht="51" x14ac:dyDescent="0.2">
      <c r="A82" s="240" t="s">
        <v>541</v>
      </c>
      <c r="B82" s="230" t="s">
        <v>811</v>
      </c>
      <c r="C82" s="196"/>
      <c r="D82" s="235">
        <f>D83</f>
        <v>18259045.390000001</v>
      </c>
      <c r="F82" s="249">
        <v>4</v>
      </c>
    </row>
    <row r="83" spans="1:6" ht="38.25" x14ac:dyDescent="0.2">
      <c r="A83" s="231" t="s">
        <v>543</v>
      </c>
      <c r="B83" s="230" t="s">
        <v>812</v>
      </c>
      <c r="C83" s="196"/>
      <c r="D83" s="223">
        <f>18856400+2645.39-600000</f>
        <v>18259045.390000001</v>
      </c>
      <c r="F83" s="249">
        <v>5</v>
      </c>
    </row>
    <row r="84" spans="1:6" x14ac:dyDescent="0.2">
      <c r="A84" s="231" t="s">
        <v>308</v>
      </c>
      <c r="B84" s="230" t="s">
        <v>813</v>
      </c>
      <c r="C84" s="196"/>
      <c r="D84" s="235">
        <f>D85</f>
        <v>19776.25</v>
      </c>
      <c r="F84" s="249">
        <v>4</v>
      </c>
    </row>
    <row r="85" spans="1:6" ht="25.5" x14ac:dyDescent="0.2">
      <c r="A85" s="231" t="s">
        <v>309</v>
      </c>
      <c r="B85" s="230" t="s">
        <v>814</v>
      </c>
      <c r="C85" s="196"/>
      <c r="D85" s="222">
        <v>19776.25</v>
      </c>
      <c r="F85" s="249">
        <v>5</v>
      </c>
    </row>
    <row r="86" spans="1:6" x14ac:dyDescent="0.2">
      <c r="A86" s="281" t="s">
        <v>35</v>
      </c>
      <c r="B86" s="281"/>
      <c r="C86" s="281"/>
      <c r="D86" s="235">
        <f>D9+D59</f>
        <v>42403247.640000001</v>
      </c>
      <c r="E86" s="179" t="s">
        <v>86</v>
      </c>
    </row>
  </sheetData>
  <mergeCells count="5">
    <mergeCell ref="A86:C86"/>
    <mergeCell ref="A3:D3"/>
    <mergeCell ref="A4:D4"/>
    <mergeCell ref="A6:D6"/>
    <mergeCell ref="A5:D5"/>
  </mergeCells>
  <phoneticPr fontId="0" type="noConversion"/>
  <pageMargins left="1.1811023622047245" right="0.39370078740157483" top="0.78740157480314965" bottom="0.78740157480314965" header="0.51181102362204722" footer="0.51181102362204722"/>
  <pageSetup paperSize="9" scale="70" fitToHeight="4"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H318"/>
  <sheetViews>
    <sheetView view="pageBreakPreview" zoomScale="70" zoomScaleNormal="90" zoomScaleSheetLayoutView="70" workbookViewId="0">
      <selection activeCell="O313" sqref="O313"/>
    </sheetView>
  </sheetViews>
  <sheetFormatPr defaultRowHeight="12.75" outlineLevelRow="7" x14ac:dyDescent="0.2"/>
  <cols>
    <col min="1" max="1" width="69.85546875" style="216" customWidth="1"/>
    <col min="2" max="2" width="8.85546875" style="204" customWidth="1"/>
    <col min="3" max="3" width="13.42578125" style="204" customWidth="1"/>
    <col min="4" max="4" width="6.7109375" style="204" customWidth="1"/>
    <col min="5" max="5" width="14" style="204" customWidth="1"/>
    <col min="6" max="6" width="2.5703125" style="204" customWidth="1"/>
    <col min="7" max="7" width="3.5703125" style="204" customWidth="1"/>
    <col min="8" max="8" width="4.28515625" style="204" customWidth="1"/>
    <col min="9" max="16384" width="9.140625" style="204"/>
  </cols>
  <sheetData>
    <row r="1" spans="1:8" x14ac:dyDescent="0.2">
      <c r="A1" s="284" t="s">
        <v>821</v>
      </c>
      <c r="B1" s="285"/>
      <c r="C1" s="285"/>
      <c r="D1" s="285"/>
      <c r="E1" s="285"/>
      <c r="F1" s="285"/>
      <c r="G1" s="257"/>
      <c r="H1" s="203"/>
    </row>
    <row r="2" spans="1:8" x14ac:dyDescent="0.2">
      <c r="A2" s="256"/>
      <c r="B2" s="206"/>
      <c r="C2" s="206"/>
      <c r="D2" s="207"/>
      <c r="E2" s="205"/>
      <c r="F2" s="205"/>
      <c r="G2" s="205"/>
      <c r="H2" s="203"/>
    </row>
    <row r="3" spans="1:8" x14ac:dyDescent="0.2">
      <c r="A3" s="286" t="s">
        <v>822</v>
      </c>
      <c r="B3" s="286"/>
      <c r="C3" s="286"/>
      <c r="D3" s="286"/>
      <c r="E3" s="286"/>
      <c r="F3" s="208"/>
      <c r="G3" s="205"/>
      <c r="H3" s="203"/>
    </row>
    <row r="4" spans="1:8" ht="31.5" customHeight="1" x14ac:dyDescent="0.2">
      <c r="A4" s="286" t="s">
        <v>760</v>
      </c>
      <c r="B4" s="286"/>
      <c r="C4" s="286"/>
      <c r="D4" s="286"/>
      <c r="E4" s="286"/>
      <c r="F4" s="208"/>
      <c r="G4" s="205"/>
      <c r="H4" s="203"/>
    </row>
    <row r="5" spans="1:8" x14ac:dyDescent="0.2">
      <c r="A5" s="286" t="s">
        <v>521</v>
      </c>
      <c r="B5" s="286"/>
      <c r="C5" s="286"/>
      <c r="D5" s="286"/>
      <c r="E5" s="286"/>
      <c r="F5" s="208"/>
      <c r="G5" s="205"/>
      <c r="H5" s="203"/>
    </row>
    <row r="6" spans="1:8" x14ac:dyDescent="0.2">
      <c r="A6" s="203"/>
      <c r="B6" s="203"/>
      <c r="C6" s="203"/>
      <c r="D6" s="203"/>
      <c r="E6" s="209" t="s">
        <v>130</v>
      </c>
      <c r="F6" s="203"/>
      <c r="G6" s="203"/>
      <c r="H6" s="203"/>
    </row>
    <row r="7" spans="1:8" s="215" customFormat="1" ht="38.25" x14ac:dyDescent="0.2">
      <c r="A7" s="101" t="s">
        <v>68</v>
      </c>
      <c r="B7" s="210" t="s">
        <v>85</v>
      </c>
      <c r="C7" s="210" t="s">
        <v>143</v>
      </c>
      <c r="D7" s="211" t="s">
        <v>69</v>
      </c>
      <c r="E7" s="212" t="s">
        <v>64</v>
      </c>
      <c r="F7" s="213"/>
      <c r="G7" s="213"/>
      <c r="H7" s="214"/>
    </row>
    <row r="8" spans="1:8" s="215" customFormat="1" x14ac:dyDescent="0.2">
      <c r="A8" s="262" t="s">
        <v>22</v>
      </c>
      <c r="B8" s="264" t="s">
        <v>102</v>
      </c>
      <c r="C8" s="264" t="s">
        <v>183</v>
      </c>
      <c r="D8" s="264" t="s">
        <v>176</v>
      </c>
      <c r="E8" s="261">
        <v>18665241.32</v>
      </c>
      <c r="F8" s="213"/>
      <c r="G8" s="213"/>
      <c r="H8" s="214"/>
    </row>
    <row r="9" spans="1:8" s="215" customFormat="1" ht="38.25" x14ac:dyDescent="0.2">
      <c r="A9" s="262" t="s">
        <v>147</v>
      </c>
      <c r="B9" s="264" t="s">
        <v>168</v>
      </c>
      <c r="C9" s="264" t="s">
        <v>183</v>
      </c>
      <c r="D9" s="264" t="s">
        <v>176</v>
      </c>
      <c r="E9" s="261">
        <v>378118.69</v>
      </c>
      <c r="F9" s="213"/>
      <c r="G9" s="213"/>
      <c r="H9" s="214"/>
    </row>
    <row r="10" spans="1:8" s="255" customFormat="1" ht="38.25" x14ac:dyDescent="0.2">
      <c r="A10" s="262" t="s">
        <v>335</v>
      </c>
      <c r="B10" s="264" t="s">
        <v>168</v>
      </c>
      <c r="C10" s="264" t="s">
        <v>184</v>
      </c>
      <c r="D10" s="264" t="s">
        <v>176</v>
      </c>
      <c r="E10" s="261">
        <v>378118.69</v>
      </c>
    </row>
    <row r="11" spans="1:8" s="255" customFormat="1" ht="38.25" outlineLevel="1" x14ac:dyDescent="0.2">
      <c r="A11" s="262" t="s">
        <v>554</v>
      </c>
      <c r="B11" s="264" t="s">
        <v>168</v>
      </c>
      <c r="C11" s="264" t="s">
        <v>185</v>
      </c>
      <c r="D11" s="264" t="s">
        <v>176</v>
      </c>
      <c r="E11" s="261">
        <v>378118.69</v>
      </c>
    </row>
    <row r="12" spans="1:8" s="255" customFormat="1" ht="51" outlineLevel="2" x14ac:dyDescent="0.2">
      <c r="A12" s="262" t="s">
        <v>555</v>
      </c>
      <c r="B12" s="264" t="s">
        <v>168</v>
      </c>
      <c r="C12" s="264" t="s">
        <v>336</v>
      </c>
      <c r="D12" s="264" t="s">
        <v>176</v>
      </c>
      <c r="E12" s="261">
        <v>378118.69</v>
      </c>
    </row>
    <row r="13" spans="1:8" s="255" customFormat="1" ht="25.5" outlineLevel="3" x14ac:dyDescent="0.2">
      <c r="A13" s="262" t="s">
        <v>395</v>
      </c>
      <c r="B13" s="264" t="s">
        <v>168</v>
      </c>
      <c r="C13" s="264" t="s">
        <v>396</v>
      </c>
      <c r="D13" s="264" t="s">
        <v>176</v>
      </c>
      <c r="E13" s="261">
        <v>310535.95</v>
      </c>
    </row>
    <row r="14" spans="1:8" s="255" customFormat="1" ht="51" outlineLevel="4" x14ac:dyDescent="0.2">
      <c r="A14" s="262" t="s">
        <v>202</v>
      </c>
      <c r="B14" s="264" t="s">
        <v>168</v>
      </c>
      <c r="C14" s="264" t="s">
        <v>396</v>
      </c>
      <c r="D14" s="264" t="s">
        <v>16</v>
      </c>
      <c r="E14" s="261">
        <v>310535.95</v>
      </c>
    </row>
    <row r="15" spans="1:8" s="255" customFormat="1" ht="25.5" outlineLevel="5" x14ac:dyDescent="0.2">
      <c r="A15" s="262" t="s">
        <v>41</v>
      </c>
      <c r="B15" s="264" t="s">
        <v>168</v>
      </c>
      <c r="C15" s="264" t="s">
        <v>396</v>
      </c>
      <c r="D15" s="264" t="s">
        <v>17</v>
      </c>
      <c r="E15" s="261">
        <v>310535.95</v>
      </c>
    </row>
    <row r="16" spans="1:8" s="255" customFormat="1" ht="25.5" outlineLevel="6" x14ac:dyDescent="0.2">
      <c r="A16" s="262" t="s">
        <v>397</v>
      </c>
      <c r="B16" s="264" t="s">
        <v>168</v>
      </c>
      <c r="C16" s="264" t="s">
        <v>398</v>
      </c>
      <c r="D16" s="264" t="s">
        <v>176</v>
      </c>
      <c r="E16" s="261">
        <v>40756</v>
      </c>
    </row>
    <row r="17" spans="1:5" s="255" customFormat="1" ht="25.5" outlineLevel="7" x14ac:dyDescent="0.2">
      <c r="A17" s="262" t="s">
        <v>337</v>
      </c>
      <c r="B17" s="264" t="s">
        <v>168</v>
      </c>
      <c r="C17" s="264" t="s">
        <v>398</v>
      </c>
      <c r="D17" s="264" t="s">
        <v>150</v>
      </c>
      <c r="E17" s="261">
        <v>40756</v>
      </c>
    </row>
    <row r="18" spans="1:5" s="255" customFormat="1" ht="25.5" outlineLevel="5" x14ac:dyDescent="0.2">
      <c r="A18" s="262" t="s">
        <v>338</v>
      </c>
      <c r="B18" s="264" t="s">
        <v>168</v>
      </c>
      <c r="C18" s="264" t="s">
        <v>398</v>
      </c>
      <c r="D18" s="264" t="s">
        <v>151</v>
      </c>
      <c r="E18" s="261">
        <v>40756</v>
      </c>
    </row>
    <row r="19" spans="1:5" s="255" customFormat="1" ht="38.25" outlineLevel="6" x14ac:dyDescent="0.2">
      <c r="A19" s="262" t="s">
        <v>393</v>
      </c>
      <c r="B19" s="264" t="s">
        <v>168</v>
      </c>
      <c r="C19" s="264" t="s">
        <v>394</v>
      </c>
      <c r="D19" s="264" t="s">
        <v>176</v>
      </c>
      <c r="E19" s="261">
        <v>26826.74</v>
      </c>
    </row>
    <row r="20" spans="1:5" s="255" customFormat="1" ht="51" outlineLevel="7" x14ac:dyDescent="0.2">
      <c r="A20" s="262" t="s">
        <v>202</v>
      </c>
      <c r="B20" s="264" t="s">
        <v>168</v>
      </c>
      <c r="C20" s="264" t="s">
        <v>394</v>
      </c>
      <c r="D20" s="264" t="s">
        <v>16</v>
      </c>
      <c r="E20" s="261">
        <v>26826.74</v>
      </c>
    </row>
    <row r="21" spans="1:5" s="255" customFormat="1" ht="25.5" outlineLevel="6" x14ac:dyDescent="0.2">
      <c r="A21" s="262" t="s">
        <v>41</v>
      </c>
      <c r="B21" s="264" t="s">
        <v>168</v>
      </c>
      <c r="C21" s="264" t="s">
        <v>394</v>
      </c>
      <c r="D21" s="264" t="s">
        <v>17</v>
      </c>
      <c r="E21" s="261">
        <v>26826.74</v>
      </c>
    </row>
    <row r="22" spans="1:5" s="255" customFormat="1" ht="38.25" outlineLevel="7" x14ac:dyDescent="0.2">
      <c r="A22" s="262" t="s">
        <v>129</v>
      </c>
      <c r="B22" s="264" t="s">
        <v>148</v>
      </c>
      <c r="C22" s="264" t="s">
        <v>183</v>
      </c>
      <c r="D22" s="264" t="s">
        <v>176</v>
      </c>
      <c r="E22" s="261">
        <v>3591025.04</v>
      </c>
    </row>
    <row r="23" spans="1:5" s="255" customFormat="1" ht="38.25" outlineLevel="5" x14ac:dyDescent="0.2">
      <c r="A23" s="262" t="s">
        <v>335</v>
      </c>
      <c r="B23" s="264" t="s">
        <v>148</v>
      </c>
      <c r="C23" s="264" t="s">
        <v>184</v>
      </c>
      <c r="D23" s="264" t="s">
        <v>176</v>
      </c>
      <c r="E23" s="261">
        <v>3591025.04</v>
      </c>
    </row>
    <row r="24" spans="1:5" s="255" customFormat="1" ht="38.25" outlineLevel="6" x14ac:dyDescent="0.2">
      <c r="A24" s="262" t="s">
        <v>554</v>
      </c>
      <c r="B24" s="264" t="s">
        <v>148</v>
      </c>
      <c r="C24" s="264" t="s">
        <v>185</v>
      </c>
      <c r="D24" s="264" t="s">
        <v>176</v>
      </c>
      <c r="E24" s="261">
        <v>3591025.04</v>
      </c>
    </row>
    <row r="25" spans="1:5" s="255" customFormat="1" ht="51" outlineLevel="7" x14ac:dyDescent="0.2">
      <c r="A25" s="262" t="s">
        <v>555</v>
      </c>
      <c r="B25" s="264" t="s">
        <v>148</v>
      </c>
      <c r="C25" s="264" t="s">
        <v>336</v>
      </c>
      <c r="D25" s="264" t="s">
        <v>176</v>
      </c>
      <c r="E25" s="261">
        <v>3591025.04</v>
      </c>
    </row>
    <row r="26" spans="1:5" s="255" customFormat="1" ht="25.5" outlineLevel="1" x14ac:dyDescent="0.2">
      <c r="A26" s="262" t="s">
        <v>399</v>
      </c>
      <c r="B26" s="264" t="s">
        <v>148</v>
      </c>
      <c r="C26" s="264" t="s">
        <v>400</v>
      </c>
      <c r="D26" s="264" t="s">
        <v>176</v>
      </c>
      <c r="E26" s="261">
        <v>866619.54</v>
      </c>
    </row>
    <row r="27" spans="1:5" s="255" customFormat="1" ht="51" outlineLevel="2" x14ac:dyDescent="0.2">
      <c r="A27" s="262" t="s">
        <v>202</v>
      </c>
      <c r="B27" s="264" t="s">
        <v>148</v>
      </c>
      <c r="C27" s="264" t="s">
        <v>400</v>
      </c>
      <c r="D27" s="264" t="s">
        <v>16</v>
      </c>
      <c r="E27" s="261">
        <v>866619.54</v>
      </c>
    </row>
    <row r="28" spans="1:5" s="255" customFormat="1" ht="25.5" outlineLevel="3" x14ac:dyDescent="0.2">
      <c r="A28" s="262" t="s">
        <v>41</v>
      </c>
      <c r="B28" s="264" t="s">
        <v>148</v>
      </c>
      <c r="C28" s="264" t="s">
        <v>400</v>
      </c>
      <c r="D28" s="264" t="s">
        <v>17</v>
      </c>
      <c r="E28" s="261">
        <v>866619.54</v>
      </c>
    </row>
    <row r="29" spans="1:5" s="255" customFormat="1" ht="25.5" outlineLevel="4" x14ac:dyDescent="0.2">
      <c r="A29" s="262" t="s">
        <v>395</v>
      </c>
      <c r="B29" s="264" t="s">
        <v>148</v>
      </c>
      <c r="C29" s="264" t="s">
        <v>396</v>
      </c>
      <c r="D29" s="264" t="s">
        <v>176</v>
      </c>
      <c r="E29" s="261">
        <v>1083132.5</v>
      </c>
    </row>
    <row r="30" spans="1:5" s="255" customFormat="1" ht="51" outlineLevel="5" x14ac:dyDescent="0.2">
      <c r="A30" s="262" t="s">
        <v>202</v>
      </c>
      <c r="B30" s="264" t="s">
        <v>148</v>
      </c>
      <c r="C30" s="264" t="s">
        <v>396</v>
      </c>
      <c r="D30" s="264" t="s">
        <v>16</v>
      </c>
      <c r="E30" s="261">
        <v>1083132.5</v>
      </c>
    </row>
    <row r="31" spans="1:5" s="255" customFormat="1" ht="25.5" outlineLevel="6" x14ac:dyDescent="0.2">
      <c r="A31" s="262" t="s">
        <v>41</v>
      </c>
      <c r="B31" s="264" t="s">
        <v>148</v>
      </c>
      <c r="C31" s="264" t="s">
        <v>396</v>
      </c>
      <c r="D31" s="264" t="s">
        <v>17</v>
      </c>
      <c r="E31" s="261">
        <v>1083132.5</v>
      </c>
    </row>
    <row r="32" spans="1:5" s="255" customFormat="1" ht="25.5" outlineLevel="7" x14ac:dyDescent="0.2">
      <c r="A32" s="262" t="s">
        <v>397</v>
      </c>
      <c r="B32" s="264" t="s">
        <v>148</v>
      </c>
      <c r="C32" s="264" t="s">
        <v>398</v>
      </c>
      <c r="D32" s="264" t="s">
        <v>176</v>
      </c>
      <c r="E32" s="261">
        <v>411947.47</v>
      </c>
    </row>
    <row r="33" spans="1:5" s="255" customFormat="1" ht="25.5" outlineLevel="5" x14ac:dyDescent="0.2">
      <c r="A33" s="262" t="s">
        <v>337</v>
      </c>
      <c r="B33" s="264" t="s">
        <v>148</v>
      </c>
      <c r="C33" s="264" t="s">
        <v>398</v>
      </c>
      <c r="D33" s="264" t="s">
        <v>150</v>
      </c>
      <c r="E33" s="261">
        <v>397453.47</v>
      </c>
    </row>
    <row r="34" spans="1:5" s="255" customFormat="1" ht="25.5" outlineLevel="6" x14ac:dyDescent="0.2">
      <c r="A34" s="262" t="s">
        <v>338</v>
      </c>
      <c r="B34" s="264" t="s">
        <v>148</v>
      </c>
      <c r="C34" s="264" t="s">
        <v>398</v>
      </c>
      <c r="D34" s="264" t="s">
        <v>151</v>
      </c>
      <c r="E34" s="261">
        <v>397453.47</v>
      </c>
    </row>
    <row r="35" spans="1:5" s="255" customFormat="1" outlineLevel="7" x14ac:dyDescent="0.2">
      <c r="A35" s="262" t="s">
        <v>164</v>
      </c>
      <c r="B35" s="264" t="s">
        <v>148</v>
      </c>
      <c r="C35" s="264" t="s">
        <v>398</v>
      </c>
      <c r="D35" s="264" t="s">
        <v>180</v>
      </c>
      <c r="E35" s="261">
        <v>14494</v>
      </c>
    </row>
    <row r="36" spans="1:5" s="255" customFormat="1" outlineLevel="5" x14ac:dyDescent="0.2">
      <c r="A36" s="262" t="s">
        <v>165</v>
      </c>
      <c r="B36" s="264" t="s">
        <v>148</v>
      </c>
      <c r="C36" s="264" t="s">
        <v>398</v>
      </c>
      <c r="D36" s="264" t="s">
        <v>152</v>
      </c>
      <c r="E36" s="261">
        <v>14494</v>
      </c>
    </row>
    <row r="37" spans="1:5" s="255" customFormat="1" ht="25.5" outlineLevel="6" x14ac:dyDescent="0.2">
      <c r="A37" s="262" t="s">
        <v>556</v>
      </c>
      <c r="B37" s="264" t="s">
        <v>148</v>
      </c>
      <c r="C37" s="264" t="s">
        <v>401</v>
      </c>
      <c r="D37" s="264" t="s">
        <v>176</v>
      </c>
      <c r="E37" s="261">
        <v>20370.259999999998</v>
      </c>
    </row>
    <row r="38" spans="1:5" s="255" customFormat="1" ht="51" outlineLevel="7" x14ac:dyDescent="0.2">
      <c r="A38" s="262" t="s">
        <v>202</v>
      </c>
      <c r="B38" s="264" t="s">
        <v>148</v>
      </c>
      <c r="C38" s="264" t="s">
        <v>401</v>
      </c>
      <c r="D38" s="264" t="s">
        <v>16</v>
      </c>
      <c r="E38" s="261">
        <v>20370.259999999998</v>
      </c>
    </row>
    <row r="39" spans="1:5" s="255" customFormat="1" ht="25.5" outlineLevel="6" x14ac:dyDescent="0.2">
      <c r="A39" s="262" t="s">
        <v>41</v>
      </c>
      <c r="B39" s="264" t="s">
        <v>148</v>
      </c>
      <c r="C39" s="264" t="s">
        <v>401</v>
      </c>
      <c r="D39" s="264" t="s">
        <v>17</v>
      </c>
      <c r="E39" s="261">
        <v>20370.259999999998</v>
      </c>
    </row>
    <row r="40" spans="1:5" s="255" customFormat="1" ht="76.5" outlineLevel="7" x14ac:dyDescent="0.2">
      <c r="A40" s="262" t="s">
        <v>508</v>
      </c>
      <c r="B40" s="264" t="s">
        <v>148</v>
      </c>
      <c r="C40" s="264" t="s">
        <v>509</v>
      </c>
      <c r="D40" s="264" t="s">
        <v>176</v>
      </c>
      <c r="E40" s="261">
        <v>1148955.27</v>
      </c>
    </row>
    <row r="41" spans="1:5" s="255" customFormat="1" ht="51" outlineLevel="6" x14ac:dyDescent="0.2">
      <c r="A41" s="262" t="s">
        <v>202</v>
      </c>
      <c r="B41" s="264" t="s">
        <v>148</v>
      </c>
      <c r="C41" s="264" t="s">
        <v>509</v>
      </c>
      <c r="D41" s="264" t="s">
        <v>16</v>
      </c>
      <c r="E41" s="261">
        <v>101556</v>
      </c>
    </row>
    <row r="42" spans="1:5" s="255" customFormat="1" ht="25.5" outlineLevel="7" x14ac:dyDescent="0.2">
      <c r="A42" s="262" t="s">
        <v>41</v>
      </c>
      <c r="B42" s="264" t="s">
        <v>148</v>
      </c>
      <c r="C42" s="264" t="s">
        <v>509</v>
      </c>
      <c r="D42" s="264" t="s">
        <v>17</v>
      </c>
      <c r="E42" s="261">
        <v>101556</v>
      </c>
    </row>
    <row r="43" spans="1:5" s="255" customFormat="1" outlineLevel="5" x14ac:dyDescent="0.2">
      <c r="A43" s="262" t="s">
        <v>58</v>
      </c>
      <c r="B43" s="264" t="s">
        <v>148</v>
      </c>
      <c r="C43" s="264" t="s">
        <v>509</v>
      </c>
      <c r="D43" s="264" t="s">
        <v>120</v>
      </c>
      <c r="E43" s="261">
        <v>1047399.27</v>
      </c>
    </row>
    <row r="44" spans="1:5" s="255" customFormat="1" ht="25.5" outlineLevel="6" x14ac:dyDescent="0.2">
      <c r="A44" s="262" t="s">
        <v>59</v>
      </c>
      <c r="B44" s="264" t="s">
        <v>148</v>
      </c>
      <c r="C44" s="264" t="s">
        <v>509</v>
      </c>
      <c r="D44" s="264" t="s">
        <v>61</v>
      </c>
      <c r="E44" s="261">
        <v>1047399.27</v>
      </c>
    </row>
    <row r="45" spans="1:5" s="255" customFormat="1" ht="38.25" outlineLevel="7" x14ac:dyDescent="0.2">
      <c r="A45" s="262" t="s">
        <v>393</v>
      </c>
      <c r="B45" s="264" t="s">
        <v>148</v>
      </c>
      <c r="C45" s="264" t="s">
        <v>394</v>
      </c>
      <c r="D45" s="264" t="s">
        <v>176</v>
      </c>
      <c r="E45" s="261">
        <v>60000</v>
      </c>
    </row>
    <row r="46" spans="1:5" s="255" customFormat="1" ht="51" outlineLevel="5" x14ac:dyDescent="0.2">
      <c r="A46" s="262" t="s">
        <v>202</v>
      </c>
      <c r="B46" s="264" t="s">
        <v>148</v>
      </c>
      <c r="C46" s="264" t="s">
        <v>394</v>
      </c>
      <c r="D46" s="264" t="s">
        <v>16</v>
      </c>
      <c r="E46" s="261">
        <v>60000</v>
      </c>
    </row>
    <row r="47" spans="1:5" s="255" customFormat="1" ht="25.5" outlineLevel="6" x14ac:dyDescent="0.2">
      <c r="A47" s="262" t="s">
        <v>41</v>
      </c>
      <c r="B47" s="264" t="s">
        <v>148</v>
      </c>
      <c r="C47" s="264" t="s">
        <v>394</v>
      </c>
      <c r="D47" s="264" t="s">
        <v>17</v>
      </c>
      <c r="E47" s="261">
        <v>60000</v>
      </c>
    </row>
    <row r="48" spans="1:5" s="255" customFormat="1" outlineLevel="7" x14ac:dyDescent="0.2">
      <c r="A48" s="262" t="s">
        <v>110</v>
      </c>
      <c r="B48" s="264" t="s">
        <v>167</v>
      </c>
      <c r="C48" s="264" t="s">
        <v>183</v>
      </c>
      <c r="D48" s="264" t="s">
        <v>176</v>
      </c>
      <c r="E48" s="261">
        <v>30000</v>
      </c>
    </row>
    <row r="49" spans="1:5" s="255" customFormat="1" ht="38.25" outlineLevel="6" x14ac:dyDescent="0.2">
      <c r="A49" s="262" t="s">
        <v>335</v>
      </c>
      <c r="B49" s="264" t="s">
        <v>167</v>
      </c>
      <c r="C49" s="264" t="s">
        <v>184</v>
      </c>
      <c r="D49" s="264" t="s">
        <v>176</v>
      </c>
      <c r="E49" s="261">
        <v>30000</v>
      </c>
    </row>
    <row r="50" spans="1:5" s="255" customFormat="1" ht="38.25" outlineLevel="7" x14ac:dyDescent="0.2">
      <c r="A50" s="262" t="s">
        <v>554</v>
      </c>
      <c r="B50" s="264" t="s">
        <v>167</v>
      </c>
      <c r="C50" s="264" t="s">
        <v>185</v>
      </c>
      <c r="D50" s="264" t="s">
        <v>176</v>
      </c>
      <c r="E50" s="261">
        <v>30000</v>
      </c>
    </row>
    <row r="51" spans="1:5" s="255" customFormat="1" ht="51" outlineLevel="1" x14ac:dyDescent="0.2">
      <c r="A51" s="262" t="s">
        <v>555</v>
      </c>
      <c r="B51" s="264" t="s">
        <v>167</v>
      </c>
      <c r="C51" s="264" t="s">
        <v>336</v>
      </c>
      <c r="D51" s="264" t="s">
        <v>176</v>
      </c>
      <c r="E51" s="261">
        <v>30000</v>
      </c>
    </row>
    <row r="52" spans="1:5" s="255" customFormat="1" outlineLevel="2" x14ac:dyDescent="0.2">
      <c r="A52" s="262" t="s">
        <v>402</v>
      </c>
      <c r="B52" s="264" t="s">
        <v>167</v>
      </c>
      <c r="C52" s="264" t="s">
        <v>557</v>
      </c>
      <c r="D52" s="264" t="s">
        <v>176</v>
      </c>
      <c r="E52" s="261">
        <v>30000</v>
      </c>
    </row>
    <row r="53" spans="1:5" s="255" customFormat="1" outlineLevel="3" x14ac:dyDescent="0.2">
      <c r="A53" s="262" t="s">
        <v>164</v>
      </c>
      <c r="B53" s="264" t="s">
        <v>167</v>
      </c>
      <c r="C53" s="264" t="s">
        <v>557</v>
      </c>
      <c r="D53" s="264" t="s">
        <v>180</v>
      </c>
      <c r="E53" s="261">
        <v>30000</v>
      </c>
    </row>
    <row r="54" spans="1:5" s="255" customFormat="1" outlineLevel="4" x14ac:dyDescent="0.2">
      <c r="A54" s="262" t="s">
        <v>403</v>
      </c>
      <c r="B54" s="264" t="s">
        <v>167</v>
      </c>
      <c r="C54" s="264" t="s">
        <v>557</v>
      </c>
      <c r="D54" s="264" t="s">
        <v>96</v>
      </c>
      <c r="E54" s="261">
        <v>30000</v>
      </c>
    </row>
    <row r="55" spans="1:5" s="255" customFormat="1" outlineLevel="5" x14ac:dyDescent="0.2">
      <c r="A55" s="262" t="s">
        <v>111</v>
      </c>
      <c r="B55" s="264" t="s">
        <v>34</v>
      </c>
      <c r="C55" s="264" t="s">
        <v>183</v>
      </c>
      <c r="D55" s="264" t="s">
        <v>176</v>
      </c>
      <c r="E55" s="261">
        <v>14666097.59</v>
      </c>
    </row>
    <row r="56" spans="1:5" s="255" customFormat="1" ht="38.25" outlineLevel="6" x14ac:dyDescent="0.2">
      <c r="A56" s="262" t="s">
        <v>335</v>
      </c>
      <c r="B56" s="264" t="s">
        <v>34</v>
      </c>
      <c r="C56" s="264" t="s">
        <v>184</v>
      </c>
      <c r="D56" s="264" t="s">
        <v>176</v>
      </c>
      <c r="E56" s="261">
        <v>13847321.34</v>
      </c>
    </row>
    <row r="57" spans="1:5" s="255" customFormat="1" ht="38.25" outlineLevel="7" x14ac:dyDescent="0.2">
      <c r="A57" s="262" t="s">
        <v>554</v>
      </c>
      <c r="B57" s="264" t="s">
        <v>34</v>
      </c>
      <c r="C57" s="264" t="s">
        <v>185</v>
      </c>
      <c r="D57" s="264" t="s">
        <v>176</v>
      </c>
      <c r="E57" s="261">
        <v>13847321.34</v>
      </c>
    </row>
    <row r="58" spans="1:5" s="255" customFormat="1" ht="51" outlineLevel="1" x14ac:dyDescent="0.2">
      <c r="A58" s="262" t="s">
        <v>555</v>
      </c>
      <c r="B58" s="264" t="s">
        <v>34</v>
      </c>
      <c r="C58" s="264" t="s">
        <v>336</v>
      </c>
      <c r="D58" s="264" t="s">
        <v>176</v>
      </c>
      <c r="E58" s="261">
        <v>3389500</v>
      </c>
    </row>
    <row r="59" spans="1:5" s="255" customFormat="1" ht="25.5" outlineLevel="2" x14ac:dyDescent="0.2">
      <c r="A59" s="262" t="s">
        <v>404</v>
      </c>
      <c r="B59" s="264" t="s">
        <v>34</v>
      </c>
      <c r="C59" s="264" t="s">
        <v>558</v>
      </c>
      <c r="D59" s="264" t="s">
        <v>176</v>
      </c>
      <c r="E59" s="261">
        <v>3389500</v>
      </c>
    </row>
    <row r="60" spans="1:5" s="255" customFormat="1" outlineLevel="3" x14ac:dyDescent="0.2">
      <c r="A60" s="262" t="s">
        <v>405</v>
      </c>
      <c r="B60" s="264" t="s">
        <v>34</v>
      </c>
      <c r="C60" s="264" t="s">
        <v>558</v>
      </c>
      <c r="D60" s="264" t="s">
        <v>89</v>
      </c>
      <c r="E60" s="261">
        <v>3389500</v>
      </c>
    </row>
    <row r="61" spans="1:5" s="255" customFormat="1" outlineLevel="4" x14ac:dyDescent="0.2">
      <c r="A61" s="262" t="s">
        <v>406</v>
      </c>
      <c r="B61" s="264" t="s">
        <v>34</v>
      </c>
      <c r="C61" s="264" t="s">
        <v>558</v>
      </c>
      <c r="D61" s="264" t="s">
        <v>28</v>
      </c>
      <c r="E61" s="261">
        <v>3389500</v>
      </c>
    </row>
    <row r="62" spans="1:5" s="255" customFormat="1" ht="38.25" outlineLevel="5" x14ac:dyDescent="0.2">
      <c r="A62" s="262" t="s">
        <v>559</v>
      </c>
      <c r="B62" s="264" t="s">
        <v>34</v>
      </c>
      <c r="C62" s="264" t="s">
        <v>515</v>
      </c>
      <c r="D62" s="264" t="s">
        <v>176</v>
      </c>
      <c r="E62" s="261">
        <v>699000</v>
      </c>
    </row>
    <row r="63" spans="1:5" s="255" customFormat="1" outlineLevel="6" x14ac:dyDescent="0.2">
      <c r="A63" s="262" t="s">
        <v>516</v>
      </c>
      <c r="B63" s="264" t="s">
        <v>34</v>
      </c>
      <c r="C63" s="264" t="s">
        <v>560</v>
      </c>
      <c r="D63" s="264" t="s">
        <v>176</v>
      </c>
      <c r="E63" s="261">
        <v>460000</v>
      </c>
    </row>
    <row r="64" spans="1:5" s="255" customFormat="1" ht="25.5" outlineLevel="7" x14ac:dyDescent="0.2">
      <c r="A64" s="262" t="s">
        <v>337</v>
      </c>
      <c r="B64" s="264" t="s">
        <v>34</v>
      </c>
      <c r="C64" s="264" t="s">
        <v>560</v>
      </c>
      <c r="D64" s="264" t="s">
        <v>150</v>
      </c>
      <c r="E64" s="261">
        <v>377862.37</v>
      </c>
    </row>
    <row r="65" spans="1:5" s="255" customFormat="1" ht="25.5" outlineLevel="4" x14ac:dyDescent="0.2">
      <c r="A65" s="262" t="s">
        <v>338</v>
      </c>
      <c r="B65" s="264" t="s">
        <v>34</v>
      </c>
      <c r="C65" s="264" t="s">
        <v>560</v>
      </c>
      <c r="D65" s="264" t="s">
        <v>151</v>
      </c>
      <c r="E65" s="261">
        <v>377862.37</v>
      </c>
    </row>
    <row r="66" spans="1:5" s="255" customFormat="1" outlineLevel="5" x14ac:dyDescent="0.2">
      <c r="A66" s="262" t="s">
        <v>164</v>
      </c>
      <c r="B66" s="264" t="s">
        <v>34</v>
      </c>
      <c r="C66" s="264" t="s">
        <v>560</v>
      </c>
      <c r="D66" s="264" t="s">
        <v>180</v>
      </c>
      <c r="E66" s="261">
        <v>82137.63</v>
      </c>
    </row>
    <row r="67" spans="1:5" s="255" customFormat="1" outlineLevel="6" x14ac:dyDescent="0.2">
      <c r="A67" s="262" t="s">
        <v>861</v>
      </c>
      <c r="B67" s="264" t="s">
        <v>34</v>
      </c>
      <c r="C67" s="264" t="s">
        <v>560</v>
      </c>
      <c r="D67" s="264" t="s">
        <v>862</v>
      </c>
      <c r="E67" s="261">
        <v>82137.63</v>
      </c>
    </row>
    <row r="68" spans="1:5" s="255" customFormat="1" outlineLevel="7" x14ac:dyDescent="0.2">
      <c r="A68" s="262" t="s">
        <v>863</v>
      </c>
      <c r="B68" s="264" t="s">
        <v>34</v>
      </c>
      <c r="C68" s="264" t="s">
        <v>864</v>
      </c>
      <c r="D68" s="264" t="s">
        <v>176</v>
      </c>
      <c r="E68" s="261">
        <v>239000</v>
      </c>
    </row>
    <row r="69" spans="1:5" s="255" customFormat="1" ht="25.5" outlineLevel="2" x14ac:dyDescent="0.2">
      <c r="A69" s="262" t="s">
        <v>337</v>
      </c>
      <c r="B69" s="264" t="s">
        <v>34</v>
      </c>
      <c r="C69" s="264" t="s">
        <v>864</v>
      </c>
      <c r="D69" s="264" t="s">
        <v>150</v>
      </c>
      <c r="E69" s="261">
        <v>180000</v>
      </c>
    </row>
    <row r="70" spans="1:5" s="255" customFormat="1" ht="25.5" outlineLevel="4" x14ac:dyDescent="0.2">
      <c r="A70" s="262" t="s">
        <v>338</v>
      </c>
      <c r="B70" s="264" t="s">
        <v>34</v>
      </c>
      <c r="C70" s="264" t="s">
        <v>864</v>
      </c>
      <c r="D70" s="264" t="s">
        <v>151</v>
      </c>
      <c r="E70" s="261">
        <v>180000</v>
      </c>
    </row>
    <row r="71" spans="1:5" s="255" customFormat="1" outlineLevel="5" x14ac:dyDescent="0.2">
      <c r="A71" s="262" t="s">
        <v>164</v>
      </c>
      <c r="B71" s="264" t="s">
        <v>34</v>
      </c>
      <c r="C71" s="264" t="s">
        <v>864</v>
      </c>
      <c r="D71" s="264" t="s">
        <v>180</v>
      </c>
      <c r="E71" s="261">
        <v>59000</v>
      </c>
    </row>
    <row r="72" spans="1:5" s="255" customFormat="1" outlineLevel="6" x14ac:dyDescent="0.2">
      <c r="A72" s="262" t="s">
        <v>165</v>
      </c>
      <c r="B72" s="264" t="s">
        <v>34</v>
      </c>
      <c r="C72" s="264" t="s">
        <v>864</v>
      </c>
      <c r="D72" s="264" t="s">
        <v>152</v>
      </c>
      <c r="E72" s="261">
        <v>59000</v>
      </c>
    </row>
    <row r="73" spans="1:5" s="255" customFormat="1" ht="25.5" outlineLevel="7" x14ac:dyDescent="0.2">
      <c r="A73" s="262" t="s">
        <v>865</v>
      </c>
      <c r="B73" s="264" t="s">
        <v>34</v>
      </c>
      <c r="C73" s="264" t="s">
        <v>866</v>
      </c>
      <c r="D73" s="264" t="s">
        <v>176</v>
      </c>
      <c r="E73" s="261">
        <v>9758821.3399999999</v>
      </c>
    </row>
    <row r="74" spans="1:5" s="255" customFormat="1" ht="25.5" outlineLevel="5" x14ac:dyDescent="0.2">
      <c r="A74" s="262" t="s">
        <v>867</v>
      </c>
      <c r="B74" s="264" t="s">
        <v>34</v>
      </c>
      <c r="C74" s="264" t="s">
        <v>868</v>
      </c>
      <c r="D74" s="264" t="s">
        <v>176</v>
      </c>
      <c r="E74" s="261">
        <v>9758821.3399999999</v>
      </c>
    </row>
    <row r="75" spans="1:5" s="255" customFormat="1" ht="51" outlineLevel="6" x14ac:dyDescent="0.2">
      <c r="A75" s="262" t="s">
        <v>202</v>
      </c>
      <c r="B75" s="264" t="s">
        <v>34</v>
      </c>
      <c r="C75" s="264" t="s">
        <v>868</v>
      </c>
      <c r="D75" s="264" t="s">
        <v>16</v>
      </c>
      <c r="E75" s="261">
        <v>3793159.45</v>
      </c>
    </row>
    <row r="76" spans="1:5" s="255" customFormat="1" outlineLevel="7" x14ac:dyDescent="0.2">
      <c r="A76" s="262" t="s">
        <v>606</v>
      </c>
      <c r="B76" s="264" t="s">
        <v>34</v>
      </c>
      <c r="C76" s="264" t="s">
        <v>868</v>
      </c>
      <c r="D76" s="264" t="s">
        <v>607</v>
      </c>
      <c r="E76" s="261">
        <v>3793159.45</v>
      </c>
    </row>
    <row r="77" spans="1:5" s="255" customFormat="1" ht="25.5" outlineLevel="4" x14ac:dyDescent="0.2">
      <c r="A77" s="262" t="s">
        <v>337</v>
      </c>
      <c r="B77" s="264" t="s">
        <v>34</v>
      </c>
      <c r="C77" s="264" t="s">
        <v>868</v>
      </c>
      <c r="D77" s="264" t="s">
        <v>150</v>
      </c>
      <c r="E77" s="261">
        <v>4606151.16</v>
      </c>
    </row>
    <row r="78" spans="1:5" s="255" customFormat="1" ht="25.5" outlineLevel="5" x14ac:dyDescent="0.2">
      <c r="A78" s="262" t="s">
        <v>338</v>
      </c>
      <c r="B78" s="264" t="s">
        <v>34</v>
      </c>
      <c r="C78" s="264" t="s">
        <v>868</v>
      </c>
      <c r="D78" s="264" t="s">
        <v>151</v>
      </c>
      <c r="E78" s="261">
        <v>4606151.16</v>
      </c>
    </row>
    <row r="79" spans="1:5" s="255" customFormat="1" outlineLevel="6" x14ac:dyDescent="0.2">
      <c r="A79" s="262" t="s">
        <v>58</v>
      </c>
      <c r="B79" s="264" t="s">
        <v>34</v>
      </c>
      <c r="C79" s="264" t="s">
        <v>868</v>
      </c>
      <c r="D79" s="264" t="s">
        <v>120</v>
      </c>
      <c r="E79" s="261">
        <v>744766.95</v>
      </c>
    </row>
    <row r="80" spans="1:5" s="255" customFormat="1" ht="25.5" outlineLevel="7" x14ac:dyDescent="0.2">
      <c r="A80" s="262" t="s">
        <v>59</v>
      </c>
      <c r="B80" s="264" t="s">
        <v>34</v>
      </c>
      <c r="C80" s="264" t="s">
        <v>868</v>
      </c>
      <c r="D80" s="264" t="s">
        <v>61</v>
      </c>
      <c r="E80" s="261">
        <v>744766.95</v>
      </c>
    </row>
    <row r="81" spans="1:5" s="255" customFormat="1" outlineLevel="2" x14ac:dyDescent="0.2">
      <c r="A81" s="262" t="s">
        <v>164</v>
      </c>
      <c r="B81" s="264" t="s">
        <v>34</v>
      </c>
      <c r="C81" s="264" t="s">
        <v>868</v>
      </c>
      <c r="D81" s="264" t="s">
        <v>180</v>
      </c>
      <c r="E81" s="261">
        <v>614743.78</v>
      </c>
    </row>
    <row r="82" spans="1:5" s="255" customFormat="1" outlineLevel="3" x14ac:dyDescent="0.2">
      <c r="A82" s="262" t="s">
        <v>861</v>
      </c>
      <c r="B82" s="264" t="s">
        <v>34</v>
      </c>
      <c r="C82" s="264" t="s">
        <v>868</v>
      </c>
      <c r="D82" s="264" t="s">
        <v>862</v>
      </c>
      <c r="E82" s="261">
        <v>8643.7800000000007</v>
      </c>
    </row>
    <row r="83" spans="1:5" s="255" customFormat="1" outlineLevel="4" x14ac:dyDescent="0.2">
      <c r="A83" s="262" t="s">
        <v>165</v>
      </c>
      <c r="B83" s="264" t="s">
        <v>34</v>
      </c>
      <c r="C83" s="264" t="s">
        <v>868</v>
      </c>
      <c r="D83" s="264" t="s">
        <v>152</v>
      </c>
      <c r="E83" s="261">
        <v>606100</v>
      </c>
    </row>
    <row r="84" spans="1:5" s="255" customFormat="1" ht="25.5" outlineLevel="5" x14ac:dyDescent="0.2">
      <c r="A84" s="262" t="s">
        <v>561</v>
      </c>
      <c r="B84" s="264" t="s">
        <v>34</v>
      </c>
      <c r="C84" s="264" t="s">
        <v>186</v>
      </c>
      <c r="D84" s="264" t="s">
        <v>176</v>
      </c>
      <c r="E84" s="261">
        <v>520000</v>
      </c>
    </row>
    <row r="85" spans="1:5" s="255" customFormat="1" ht="25.5" outlineLevel="6" x14ac:dyDescent="0.2">
      <c r="A85" s="262" t="s">
        <v>339</v>
      </c>
      <c r="B85" s="264" t="s">
        <v>34</v>
      </c>
      <c r="C85" s="264" t="s">
        <v>340</v>
      </c>
      <c r="D85" s="264" t="s">
        <v>176</v>
      </c>
      <c r="E85" s="261">
        <v>190000</v>
      </c>
    </row>
    <row r="86" spans="1:5" s="255" customFormat="1" ht="63.75" outlineLevel="7" x14ac:dyDescent="0.2">
      <c r="A86" s="262" t="s">
        <v>562</v>
      </c>
      <c r="B86" s="264" t="s">
        <v>34</v>
      </c>
      <c r="C86" s="264" t="s">
        <v>563</v>
      </c>
      <c r="D86" s="264" t="s">
        <v>176</v>
      </c>
      <c r="E86" s="261">
        <v>25000</v>
      </c>
    </row>
    <row r="87" spans="1:5" s="255" customFormat="1" ht="25.5" outlineLevel="4" x14ac:dyDescent="0.2">
      <c r="A87" s="262" t="s">
        <v>337</v>
      </c>
      <c r="B87" s="264" t="s">
        <v>34</v>
      </c>
      <c r="C87" s="264" t="s">
        <v>563</v>
      </c>
      <c r="D87" s="264" t="s">
        <v>150</v>
      </c>
      <c r="E87" s="261">
        <v>25000</v>
      </c>
    </row>
    <row r="88" spans="1:5" s="255" customFormat="1" ht="25.5" outlineLevel="5" x14ac:dyDescent="0.2">
      <c r="A88" s="262" t="s">
        <v>338</v>
      </c>
      <c r="B88" s="264" t="s">
        <v>34</v>
      </c>
      <c r="C88" s="264" t="s">
        <v>563</v>
      </c>
      <c r="D88" s="264" t="s">
        <v>151</v>
      </c>
      <c r="E88" s="261">
        <v>25000</v>
      </c>
    </row>
    <row r="89" spans="1:5" s="255" customFormat="1" ht="51" outlineLevel="6" x14ac:dyDescent="0.2">
      <c r="A89" s="262" t="s">
        <v>564</v>
      </c>
      <c r="B89" s="264" t="s">
        <v>34</v>
      </c>
      <c r="C89" s="264" t="s">
        <v>565</v>
      </c>
      <c r="D89" s="264" t="s">
        <v>176</v>
      </c>
      <c r="E89" s="261">
        <v>165000</v>
      </c>
    </row>
    <row r="90" spans="1:5" s="255" customFormat="1" ht="25.5" outlineLevel="7" x14ac:dyDescent="0.2">
      <c r="A90" s="262" t="s">
        <v>337</v>
      </c>
      <c r="B90" s="264" t="s">
        <v>34</v>
      </c>
      <c r="C90" s="264" t="s">
        <v>565</v>
      </c>
      <c r="D90" s="264" t="s">
        <v>150</v>
      </c>
      <c r="E90" s="261">
        <v>165000</v>
      </c>
    </row>
    <row r="91" spans="1:5" s="255" customFormat="1" ht="25.5" x14ac:dyDescent="0.2">
      <c r="A91" s="262" t="s">
        <v>338</v>
      </c>
      <c r="B91" s="264" t="s">
        <v>34</v>
      </c>
      <c r="C91" s="264" t="s">
        <v>565</v>
      </c>
      <c r="D91" s="264" t="s">
        <v>151</v>
      </c>
      <c r="E91" s="261">
        <v>165000</v>
      </c>
    </row>
    <row r="92" spans="1:5" s="255" customFormat="1" ht="25.5" outlineLevel="1" x14ac:dyDescent="0.2">
      <c r="A92" s="262" t="s">
        <v>492</v>
      </c>
      <c r="B92" s="264" t="s">
        <v>34</v>
      </c>
      <c r="C92" s="264" t="s">
        <v>341</v>
      </c>
      <c r="D92" s="264" t="s">
        <v>176</v>
      </c>
      <c r="E92" s="261">
        <v>330000</v>
      </c>
    </row>
    <row r="93" spans="1:5" s="255" customFormat="1" ht="25.5" outlineLevel="2" x14ac:dyDescent="0.2">
      <c r="A93" s="262" t="s">
        <v>763</v>
      </c>
      <c r="B93" s="264" t="s">
        <v>34</v>
      </c>
      <c r="C93" s="264" t="s">
        <v>566</v>
      </c>
      <c r="D93" s="264" t="s">
        <v>176</v>
      </c>
      <c r="E93" s="261">
        <v>330000</v>
      </c>
    </row>
    <row r="94" spans="1:5" s="255" customFormat="1" ht="25.5" outlineLevel="3" x14ac:dyDescent="0.2">
      <c r="A94" s="262" t="s">
        <v>337</v>
      </c>
      <c r="B94" s="264" t="s">
        <v>34</v>
      </c>
      <c r="C94" s="264" t="s">
        <v>566</v>
      </c>
      <c r="D94" s="264" t="s">
        <v>150</v>
      </c>
      <c r="E94" s="261">
        <v>330000</v>
      </c>
    </row>
    <row r="95" spans="1:5" s="255" customFormat="1" ht="25.5" outlineLevel="4" x14ac:dyDescent="0.2">
      <c r="A95" s="262" t="s">
        <v>338</v>
      </c>
      <c r="B95" s="264" t="s">
        <v>34</v>
      </c>
      <c r="C95" s="264" t="s">
        <v>566</v>
      </c>
      <c r="D95" s="264" t="s">
        <v>151</v>
      </c>
      <c r="E95" s="261">
        <v>330000</v>
      </c>
    </row>
    <row r="96" spans="1:5" s="255" customFormat="1" ht="38.25" outlineLevel="5" x14ac:dyDescent="0.2">
      <c r="A96" s="262" t="s">
        <v>342</v>
      </c>
      <c r="B96" s="264" t="s">
        <v>34</v>
      </c>
      <c r="C96" s="264" t="s">
        <v>187</v>
      </c>
      <c r="D96" s="264" t="s">
        <v>176</v>
      </c>
      <c r="E96" s="261">
        <v>23776.25</v>
      </c>
    </row>
    <row r="97" spans="1:5" s="255" customFormat="1" ht="25.5" outlineLevel="6" x14ac:dyDescent="0.2">
      <c r="A97" s="262" t="s">
        <v>567</v>
      </c>
      <c r="B97" s="264" t="s">
        <v>34</v>
      </c>
      <c r="C97" s="264" t="s">
        <v>343</v>
      </c>
      <c r="D97" s="264" t="s">
        <v>176</v>
      </c>
      <c r="E97" s="261">
        <v>23776.25</v>
      </c>
    </row>
    <row r="98" spans="1:5" s="255" customFormat="1" ht="25.5" outlineLevel="7" x14ac:dyDescent="0.2">
      <c r="A98" s="262" t="s">
        <v>344</v>
      </c>
      <c r="B98" s="264" t="s">
        <v>34</v>
      </c>
      <c r="C98" s="264" t="s">
        <v>345</v>
      </c>
      <c r="D98" s="264" t="s">
        <v>176</v>
      </c>
      <c r="E98" s="261">
        <v>19776.25</v>
      </c>
    </row>
    <row r="99" spans="1:5" s="255" customFormat="1" ht="38.25" outlineLevel="5" x14ac:dyDescent="0.2">
      <c r="A99" s="262" t="s">
        <v>407</v>
      </c>
      <c r="B99" s="264" t="s">
        <v>34</v>
      </c>
      <c r="C99" s="264" t="s">
        <v>408</v>
      </c>
      <c r="D99" s="264" t="s">
        <v>176</v>
      </c>
      <c r="E99" s="261">
        <v>19776.25</v>
      </c>
    </row>
    <row r="100" spans="1:5" s="255" customFormat="1" outlineLevel="6" x14ac:dyDescent="0.2">
      <c r="A100" s="262" t="s">
        <v>164</v>
      </c>
      <c r="B100" s="264" t="s">
        <v>34</v>
      </c>
      <c r="C100" s="264" t="s">
        <v>408</v>
      </c>
      <c r="D100" s="264" t="s">
        <v>180</v>
      </c>
      <c r="E100" s="261">
        <v>19776.25</v>
      </c>
    </row>
    <row r="101" spans="1:5" s="255" customFormat="1" outlineLevel="7" x14ac:dyDescent="0.2">
      <c r="A101" s="262" t="s">
        <v>165</v>
      </c>
      <c r="B101" s="264" t="s">
        <v>34</v>
      </c>
      <c r="C101" s="264" t="s">
        <v>408</v>
      </c>
      <c r="D101" s="264" t="s">
        <v>152</v>
      </c>
      <c r="E101" s="261">
        <v>19776.25</v>
      </c>
    </row>
    <row r="102" spans="1:5" s="255" customFormat="1" ht="25.5" x14ac:dyDescent="0.2">
      <c r="A102" s="262" t="s">
        <v>346</v>
      </c>
      <c r="B102" s="264" t="s">
        <v>34</v>
      </c>
      <c r="C102" s="264" t="s">
        <v>347</v>
      </c>
      <c r="D102" s="264" t="s">
        <v>176</v>
      </c>
      <c r="E102" s="261">
        <v>4000</v>
      </c>
    </row>
    <row r="103" spans="1:5" s="255" customFormat="1" ht="76.5" outlineLevel="1" x14ac:dyDescent="0.2">
      <c r="A103" s="262" t="s">
        <v>568</v>
      </c>
      <c r="B103" s="264" t="s">
        <v>34</v>
      </c>
      <c r="C103" s="264" t="s">
        <v>409</v>
      </c>
      <c r="D103" s="264" t="s">
        <v>176</v>
      </c>
      <c r="E103" s="261">
        <v>4000</v>
      </c>
    </row>
    <row r="104" spans="1:5" s="255" customFormat="1" ht="25.5" outlineLevel="2" x14ac:dyDescent="0.2">
      <c r="A104" s="262" t="s">
        <v>337</v>
      </c>
      <c r="B104" s="264" t="s">
        <v>34</v>
      </c>
      <c r="C104" s="264" t="s">
        <v>409</v>
      </c>
      <c r="D104" s="264" t="s">
        <v>150</v>
      </c>
      <c r="E104" s="261">
        <v>4000</v>
      </c>
    </row>
    <row r="105" spans="1:5" s="255" customFormat="1" ht="25.5" outlineLevel="4" x14ac:dyDescent="0.2">
      <c r="A105" s="262" t="s">
        <v>338</v>
      </c>
      <c r="B105" s="264" t="s">
        <v>34</v>
      </c>
      <c r="C105" s="264" t="s">
        <v>409</v>
      </c>
      <c r="D105" s="264" t="s">
        <v>151</v>
      </c>
      <c r="E105" s="261">
        <v>4000</v>
      </c>
    </row>
    <row r="106" spans="1:5" s="255" customFormat="1" ht="38.25" outlineLevel="5" x14ac:dyDescent="0.2">
      <c r="A106" s="262" t="s">
        <v>584</v>
      </c>
      <c r="B106" s="264" t="s">
        <v>34</v>
      </c>
      <c r="C106" s="264" t="s">
        <v>188</v>
      </c>
      <c r="D106" s="264" t="s">
        <v>176</v>
      </c>
      <c r="E106" s="261">
        <v>275000</v>
      </c>
    </row>
    <row r="107" spans="1:5" s="255" customFormat="1" ht="25.5" outlineLevel="6" x14ac:dyDescent="0.2">
      <c r="A107" s="262" t="s">
        <v>588</v>
      </c>
      <c r="B107" s="264" t="s">
        <v>34</v>
      </c>
      <c r="C107" s="264" t="s">
        <v>357</v>
      </c>
      <c r="D107" s="264" t="s">
        <v>176</v>
      </c>
      <c r="E107" s="261">
        <v>275000</v>
      </c>
    </row>
    <row r="108" spans="1:5" s="255" customFormat="1" ht="25.5" outlineLevel="7" x14ac:dyDescent="0.2">
      <c r="A108" s="262" t="s">
        <v>934</v>
      </c>
      <c r="B108" s="264" t="s">
        <v>34</v>
      </c>
      <c r="C108" s="264" t="s">
        <v>927</v>
      </c>
      <c r="D108" s="264" t="s">
        <v>176</v>
      </c>
      <c r="E108" s="261">
        <v>100000</v>
      </c>
    </row>
    <row r="109" spans="1:5" s="255" customFormat="1" ht="25.5" outlineLevel="5" x14ac:dyDescent="0.2">
      <c r="A109" s="262" t="s">
        <v>935</v>
      </c>
      <c r="B109" s="264" t="s">
        <v>34</v>
      </c>
      <c r="C109" s="264" t="s">
        <v>929</v>
      </c>
      <c r="D109" s="264" t="s">
        <v>176</v>
      </c>
      <c r="E109" s="261">
        <v>100000</v>
      </c>
    </row>
    <row r="110" spans="1:5" s="255" customFormat="1" ht="25.5" outlineLevel="6" x14ac:dyDescent="0.2">
      <c r="A110" s="262" t="s">
        <v>337</v>
      </c>
      <c r="B110" s="264" t="s">
        <v>34</v>
      </c>
      <c r="C110" s="264" t="s">
        <v>929</v>
      </c>
      <c r="D110" s="264" t="s">
        <v>150</v>
      </c>
      <c r="E110" s="261">
        <v>100000</v>
      </c>
    </row>
    <row r="111" spans="1:5" s="255" customFormat="1" ht="25.5" outlineLevel="7" x14ac:dyDescent="0.2">
      <c r="A111" s="262" t="s">
        <v>338</v>
      </c>
      <c r="B111" s="264" t="s">
        <v>34</v>
      </c>
      <c r="C111" s="264" t="s">
        <v>929</v>
      </c>
      <c r="D111" s="264" t="s">
        <v>151</v>
      </c>
      <c r="E111" s="261">
        <v>100000</v>
      </c>
    </row>
    <row r="112" spans="1:5" s="255" customFormat="1" ht="38.25" outlineLevel="1" x14ac:dyDescent="0.2">
      <c r="A112" s="262" t="s">
        <v>936</v>
      </c>
      <c r="B112" s="264" t="s">
        <v>34</v>
      </c>
      <c r="C112" s="264" t="s">
        <v>931</v>
      </c>
      <c r="D112" s="264" t="s">
        <v>176</v>
      </c>
      <c r="E112" s="261">
        <v>175000</v>
      </c>
    </row>
    <row r="113" spans="1:5" s="255" customFormat="1" ht="38.25" outlineLevel="2" x14ac:dyDescent="0.2">
      <c r="A113" s="262" t="s">
        <v>937</v>
      </c>
      <c r="B113" s="264" t="s">
        <v>34</v>
      </c>
      <c r="C113" s="264" t="s">
        <v>933</v>
      </c>
      <c r="D113" s="264" t="s">
        <v>176</v>
      </c>
      <c r="E113" s="261">
        <v>175000</v>
      </c>
    </row>
    <row r="114" spans="1:5" s="255" customFormat="1" ht="25.5" outlineLevel="3" x14ac:dyDescent="0.2">
      <c r="A114" s="262" t="s">
        <v>337</v>
      </c>
      <c r="B114" s="264" t="s">
        <v>34</v>
      </c>
      <c r="C114" s="264" t="s">
        <v>933</v>
      </c>
      <c r="D114" s="264" t="s">
        <v>150</v>
      </c>
      <c r="E114" s="261">
        <v>175000</v>
      </c>
    </row>
    <row r="115" spans="1:5" s="255" customFormat="1" ht="25.5" outlineLevel="4" x14ac:dyDescent="0.2">
      <c r="A115" s="262" t="s">
        <v>338</v>
      </c>
      <c r="B115" s="264" t="s">
        <v>34</v>
      </c>
      <c r="C115" s="264" t="s">
        <v>933</v>
      </c>
      <c r="D115" s="264" t="s">
        <v>151</v>
      </c>
      <c r="E115" s="261">
        <v>175000</v>
      </c>
    </row>
    <row r="116" spans="1:5" s="255" customFormat="1" outlineLevel="5" x14ac:dyDescent="0.2">
      <c r="A116" s="262" t="s">
        <v>348</v>
      </c>
      <c r="B116" s="264" t="s">
        <v>349</v>
      </c>
      <c r="C116" s="264" t="s">
        <v>183</v>
      </c>
      <c r="D116" s="264" t="s">
        <v>176</v>
      </c>
      <c r="E116" s="261">
        <v>352400</v>
      </c>
    </row>
    <row r="117" spans="1:5" s="255" customFormat="1" outlineLevel="6" x14ac:dyDescent="0.2">
      <c r="A117" s="262" t="s">
        <v>350</v>
      </c>
      <c r="B117" s="264" t="s">
        <v>351</v>
      </c>
      <c r="C117" s="264" t="s">
        <v>183</v>
      </c>
      <c r="D117" s="264" t="s">
        <v>176</v>
      </c>
      <c r="E117" s="261">
        <v>352400</v>
      </c>
    </row>
    <row r="118" spans="1:5" s="255" customFormat="1" ht="38.25" outlineLevel="7" x14ac:dyDescent="0.2">
      <c r="A118" s="262" t="s">
        <v>342</v>
      </c>
      <c r="B118" s="264" t="s">
        <v>351</v>
      </c>
      <c r="C118" s="264" t="s">
        <v>187</v>
      </c>
      <c r="D118" s="264" t="s">
        <v>176</v>
      </c>
      <c r="E118" s="261">
        <v>352400</v>
      </c>
    </row>
    <row r="119" spans="1:5" s="255" customFormat="1" ht="25.5" outlineLevel="3" x14ac:dyDescent="0.2">
      <c r="A119" s="262" t="s">
        <v>567</v>
      </c>
      <c r="B119" s="264" t="s">
        <v>351</v>
      </c>
      <c r="C119" s="264" t="s">
        <v>343</v>
      </c>
      <c r="D119" s="264" t="s">
        <v>176</v>
      </c>
      <c r="E119" s="261">
        <v>352400</v>
      </c>
    </row>
    <row r="120" spans="1:5" s="255" customFormat="1" ht="25.5" outlineLevel="4" x14ac:dyDescent="0.2">
      <c r="A120" s="262" t="s">
        <v>346</v>
      </c>
      <c r="B120" s="264" t="s">
        <v>351</v>
      </c>
      <c r="C120" s="264" t="s">
        <v>347</v>
      </c>
      <c r="D120" s="264" t="s">
        <v>176</v>
      </c>
      <c r="E120" s="261">
        <v>352400</v>
      </c>
    </row>
    <row r="121" spans="1:5" s="255" customFormat="1" ht="25.5" outlineLevel="5" x14ac:dyDescent="0.2">
      <c r="A121" s="262" t="s">
        <v>410</v>
      </c>
      <c r="B121" s="264" t="s">
        <v>351</v>
      </c>
      <c r="C121" s="264" t="s">
        <v>411</v>
      </c>
      <c r="D121" s="264" t="s">
        <v>176</v>
      </c>
      <c r="E121" s="261">
        <v>292400</v>
      </c>
    </row>
    <row r="122" spans="1:5" s="255" customFormat="1" ht="51" outlineLevel="6" x14ac:dyDescent="0.2">
      <c r="A122" s="262" t="s">
        <v>202</v>
      </c>
      <c r="B122" s="264" t="s">
        <v>351</v>
      </c>
      <c r="C122" s="264" t="s">
        <v>411</v>
      </c>
      <c r="D122" s="264" t="s">
        <v>16</v>
      </c>
      <c r="E122" s="261">
        <v>292400</v>
      </c>
    </row>
    <row r="123" spans="1:5" s="255" customFormat="1" ht="25.5" outlineLevel="7" x14ac:dyDescent="0.2">
      <c r="A123" s="262" t="s">
        <v>41</v>
      </c>
      <c r="B123" s="264" t="s">
        <v>351</v>
      </c>
      <c r="C123" s="264" t="s">
        <v>411</v>
      </c>
      <c r="D123" s="264" t="s">
        <v>17</v>
      </c>
      <c r="E123" s="261">
        <v>292400</v>
      </c>
    </row>
    <row r="124" spans="1:5" s="255" customFormat="1" ht="25.5" outlineLevel="4" x14ac:dyDescent="0.2">
      <c r="A124" s="262" t="s">
        <v>569</v>
      </c>
      <c r="B124" s="264" t="s">
        <v>351</v>
      </c>
      <c r="C124" s="264" t="s">
        <v>835</v>
      </c>
      <c r="D124" s="264" t="s">
        <v>176</v>
      </c>
      <c r="E124" s="261">
        <v>60000</v>
      </c>
    </row>
    <row r="125" spans="1:5" s="255" customFormat="1" ht="51" outlineLevel="5" x14ac:dyDescent="0.2">
      <c r="A125" s="262" t="s">
        <v>202</v>
      </c>
      <c r="B125" s="264" t="s">
        <v>351</v>
      </c>
      <c r="C125" s="264" t="s">
        <v>835</v>
      </c>
      <c r="D125" s="264" t="s">
        <v>16</v>
      </c>
      <c r="E125" s="261">
        <v>60000</v>
      </c>
    </row>
    <row r="126" spans="1:5" s="255" customFormat="1" ht="25.5" outlineLevel="6" x14ac:dyDescent="0.2">
      <c r="A126" s="262" t="s">
        <v>41</v>
      </c>
      <c r="B126" s="264" t="s">
        <v>351</v>
      </c>
      <c r="C126" s="264" t="s">
        <v>835</v>
      </c>
      <c r="D126" s="264" t="s">
        <v>17</v>
      </c>
      <c r="E126" s="261">
        <v>60000</v>
      </c>
    </row>
    <row r="127" spans="1:5" s="255" customFormat="1" outlineLevel="7" x14ac:dyDescent="0.2">
      <c r="A127" s="262" t="s">
        <v>127</v>
      </c>
      <c r="B127" s="264" t="s">
        <v>23</v>
      </c>
      <c r="C127" s="264" t="s">
        <v>183</v>
      </c>
      <c r="D127" s="264" t="s">
        <v>176</v>
      </c>
      <c r="E127" s="261">
        <v>11128556.220000001</v>
      </c>
    </row>
    <row r="128" spans="1:5" s="255" customFormat="1" outlineLevel="1" x14ac:dyDescent="0.2">
      <c r="A128" s="262" t="s">
        <v>240</v>
      </c>
      <c r="B128" s="264" t="s">
        <v>241</v>
      </c>
      <c r="C128" s="264" t="s">
        <v>183</v>
      </c>
      <c r="D128" s="264" t="s">
        <v>176</v>
      </c>
      <c r="E128" s="261">
        <v>349375</v>
      </c>
    </row>
    <row r="129" spans="1:5" s="255" customFormat="1" ht="38.25" outlineLevel="2" x14ac:dyDescent="0.2">
      <c r="A129" s="262" t="s">
        <v>499</v>
      </c>
      <c r="B129" s="264" t="s">
        <v>241</v>
      </c>
      <c r="C129" s="264" t="s">
        <v>500</v>
      </c>
      <c r="D129" s="264" t="s">
        <v>176</v>
      </c>
      <c r="E129" s="261">
        <v>349375</v>
      </c>
    </row>
    <row r="130" spans="1:5" s="255" customFormat="1" ht="25.5" outlineLevel="4" x14ac:dyDescent="0.2">
      <c r="A130" s="262" t="s">
        <v>352</v>
      </c>
      <c r="B130" s="264" t="s">
        <v>241</v>
      </c>
      <c r="C130" s="264" t="s">
        <v>501</v>
      </c>
      <c r="D130" s="264" t="s">
        <v>176</v>
      </c>
      <c r="E130" s="261">
        <v>349375</v>
      </c>
    </row>
    <row r="131" spans="1:5" s="255" customFormat="1" ht="25.5" outlineLevel="5" x14ac:dyDescent="0.2">
      <c r="A131" s="262" t="s">
        <v>570</v>
      </c>
      <c r="B131" s="264" t="s">
        <v>241</v>
      </c>
      <c r="C131" s="264" t="s">
        <v>502</v>
      </c>
      <c r="D131" s="264" t="s">
        <v>176</v>
      </c>
      <c r="E131" s="261">
        <v>331755</v>
      </c>
    </row>
    <row r="132" spans="1:5" s="255" customFormat="1" ht="25.5" outlineLevel="6" x14ac:dyDescent="0.2">
      <c r="A132" s="262" t="s">
        <v>337</v>
      </c>
      <c r="B132" s="264" t="s">
        <v>241</v>
      </c>
      <c r="C132" s="264" t="s">
        <v>502</v>
      </c>
      <c r="D132" s="264" t="s">
        <v>150</v>
      </c>
      <c r="E132" s="261">
        <v>331755</v>
      </c>
    </row>
    <row r="133" spans="1:5" s="255" customFormat="1" ht="25.5" outlineLevel="7" x14ac:dyDescent="0.2">
      <c r="A133" s="262" t="s">
        <v>338</v>
      </c>
      <c r="B133" s="264" t="s">
        <v>241</v>
      </c>
      <c r="C133" s="264" t="s">
        <v>502</v>
      </c>
      <c r="D133" s="264" t="s">
        <v>151</v>
      </c>
      <c r="E133" s="261">
        <v>331755</v>
      </c>
    </row>
    <row r="134" spans="1:5" s="255" customFormat="1" ht="38.25" outlineLevel="5" x14ac:dyDescent="0.2">
      <c r="A134" s="262" t="s">
        <v>571</v>
      </c>
      <c r="B134" s="264" t="s">
        <v>241</v>
      </c>
      <c r="C134" s="264" t="s">
        <v>503</v>
      </c>
      <c r="D134" s="264" t="s">
        <v>176</v>
      </c>
      <c r="E134" s="261">
        <v>17620</v>
      </c>
    </row>
    <row r="135" spans="1:5" s="255" customFormat="1" ht="25.5" outlineLevel="6" x14ac:dyDescent="0.2">
      <c r="A135" s="262" t="s">
        <v>337</v>
      </c>
      <c r="B135" s="264" t="s">
        <v>241</v>
      </c>
      <c r="C135" s="264" t="s">
        <v>503</v>
      </c>
      <c r="D135" s="264" t="s">
        <v>150</v>
      </c>
      <c r="E135" s="261">
        <v>17620</v>
      </c>
    </row>
    <row r="136" spans="1:5" s="255" customFormat="1" ht="25.5" outlineLevel="7" x14ac:dyDescent="0.2">
      <c r="A136" s="262" t="s">
        <v>338</v>
      </c>
      <c r="B136" s="264" t="s">
        <v>241</v>
      </c>
      <c r="C136" s="264" t="s">
        <v>503</v>
      </c>
      <c r="D136" s="264" t="s">
        <v>151</v>
      </c>
      <c r="E136" s="261">
        <v>17620</v>
      </c>
    </row>
    <row r="137" spans="1:5" s="255" customFormat="1" outlineLevel="1" x14ac:dyDescent="0.2">
      <c r="A137" s="262" t="s">
        <v>128</v>
      </c>
      <c r="B137" s="264" t="s">
        <v>74</v>
      </c>
      <c r="C137" s="264" t="s">
        <v>183</v>
      </c>
      <c r="D137" s="264" t="s">
        <v>176</v>
      </c>
      <c r="E137" s="261">
        <v>9965452.2200000007</v>
      </c>
    </row>
    <row r="138" spans="1:5" s="255" customFormat="1" ht="25.5" outlineLevel="2" x14ac:dyDescent="0.2">
      <c r="A138" s="262" t="s">
        <v>572</v>
      </c>
      <c r="B138" s="264" t="s">
        <v>74</v>
      </c>
      <c r="C138" s="264" t="s">
        <v>193</v>
      </c>
      <c r="D138" s="264" t="s">
        <v>176</v>
      </c>
      <c r="E138" s="261">
        <v>9965452.2200000007</v>
      </c>
    </row>
    <row r="139" spans="1:5" s="255" customFormat="1" ht="25.5" outlineLevel="3" x14ac:dyDescent="0.2">
      <c r="A139" s="262" t="s">
        <v>573</v>
      </c>
      <c r="B139" s="264" t="s">
        <v>74</v>
      </c>
      <c r="C139" s="264" t="s">
        <v>197</v>
      </c>
      <c r="D139" s="264" t="s">
        <v>176</v>
      </c>
      <c r="E139" s="261">
        <v>8389000</v>
      </c>
    </row>
    <row r="140" spans="1:5" s="255" customFormat="1" ht="25.5" outlineLevel="4" x14ac:dyDescent="0.2">
      <c r="A140" s="262" t="s">
        <v>574</v>
      </c>
      <c r="B140" s="264" t="s">
        <v>74</v>
      </c>
      <c r="C140" s="264" t="s">
        <v>353</v>
      </c>
      <c r="D140" s="264" t="s">
        <v>176</v>
      </c>
      <c r="E140" s="261">
        <v>8289000</v>
      </c>
    </row>
    <row r="141" spans="1:5" s="255" customFormat="1" ht="51" outlineLevel="5" x14ac:dyDescent="0.2">
      <c r="A141" s="262" t="s">
        <v>575</v>
      </c>
      <c r="B141" s="264" t="s">
        <v>74</v>
      </c>
      <c r="C141" s="264" t="s">
        <v>576</v>
      </c>
      <c r="D141" s="264" t="s">
        <v>176</v>
      </c>
      <c r="E141" s="261">
        <v>8289000</v>
      </c>
    </row>
    <row r="142" spans="1:5" s="255" customFormat="1" ht="25.5" outlineLevel="6" x14ac:dyDescent="0.2">
      <c r="A142" s="262" t="s">
        <v>337</v>
      </c>
      <c r="B142" s="264" t="s">
        <v>74</v>
      </c>
      <c r="C142" s="264" t="s">
        <v>576</v>
      </c>
      <c r="D142" s="264" t="s">
        <v>150</v>
      </c>
      <c r="E142" s="261">
        <v>8289000</v>
      </c>
    </row>
    <row r="143" spans="1:5" s="255" customFormat="1" ht="25.5" outlineLevel="7" x14ac:dyDescent="0.2">
      <c r="A143" s="262" t="s">
        <v>338</v>
      </c>
      <c r="B143" s="264" t="s">
        <v>74</v>
      </c>
      <c r="C143" s="264" t="s">
        <v>576</v>
      </c>
      <c r="D143" s="264" t="s">
        <v>151</v>
      </c>
      <c r="E143" s="261">
        <v>8289000</v>
      </c>
    </row>
    <row r="144" spans="1:5" s="255" customFormat="1" ht="51" x14ac:dyDescent="0.2">
      <c r="A144" s="262" t="s">
        <v>955</v>
      </c>
      <c r="B144" s="264" t="s">
        <v>74</v>
      </c>
      <c r="C144" s="264" t="s">
        <v>903</v>
      </c>
      <c r="D144" s="264" t="s">
        <v>176</v>
      </c>
      <c r="E144" s="261">
        <v>100000</v>
      </c>
    </row>
    <row r="145" spans="1:5" s="255" customFormat="1" ht="51" outlineLevel="1" x14ac:dyDescent="0.2">
      <c r="A145" s="262" t="s">
        <v>904</v>
      </c>
      <c r="B145" s="264" t="s">
        <v>74</v>
      </c>
      <c r="C145" s="264" t="s">
        <v>905</v>
      </c>
      <c r="D145" s="264" t="s">
        <v>176</v>
      </c>
      <c r="E145" s="261">
        <v>100000</v>
      </c>
    </row>
    <row r="146" spans="1:5" s="255" customFormat="1" ht="25.5" outlineLevel="2" x14ac:dyDescent="0.2">
      <c r="A146" s="262" t="s">
        <v>337</v>
      </c>
      <c r="B146" s="264" t="s">
        <v>74</v>
      </c>
      <c r="C146" s="264" t="s">
        <v>905</v>
      </c>
      <c r="D146" s="264" t="s">
        <v>150</v>
      </c>
      <c r="E146" s="261">
        <v>100000</v>
      </c>
    </row>
    <row r="147" spans="1:5" s="255" customFormat="1" ht="25.5" outlineLevel="3" x14ac:dyDescent="0.2">
      <c r="A147" s="262" t="s">
        <v>338</v>
      </c>
      <c r="B147" s="264" t="s">
        <v>74</v>
      </c>
      <c r="C147" s="264" t="s">
        <v>905</v>
      </c>
      <c r="D147" s="264" t="s">
        <v>151</v>
      </c>
      <c r="E147" s="261">
        <v>100000</v>
      </c>
    </row>
    <row r="148" spans="1:5" s="255" customFormat="1" ht="38.25" outlineLevel="4" x14ac:dyDescent="0.2">
      <c r="A148" s="262" t="s">
        <v>577</v>
      </c>
      <c r="B148" s="264" t="s">
        <v>74</v>
      </c>
      <c r="C148" s="264" t="s">
        <v>195</v>
      </c>
      <c r="D148" s="264" t="s">
        <v>176</v>
      </c>
      <c r="E148" s="261">
        <v>1576452.22</v>
      </c>
    </row>
    <row r="149" spans="1:5" s="255" customFormat="1" ht="51" outlineLevel="5" x14ac:dyDescent="0.2">
      <c r="A149" s="262" t="s">
        <v>498</v>
      </c>
      <c r="B149" s="264" t="s">
        <v>74</v>
      </c>
      <c r="C149" s="264" t="s">
        <v>354</v>
      </c>
      <c r="D149" s="264" t="s">
        <v>176</v>
      </c>
      <c r="E149" s="261">
        <v>60000</v>
      </c>
    </row>
    <row r="150" spans="1:5" s="255" customFormat="1" ht="51" outlineLevel="6" x14ac:dyDescent="0.2">
      <c r="A150" s="262" t="s">
        <v>575</v>
      </c>
      <c r="B150" s="264" t="s">
        <v>74</v>
      </c>
      <c r="C150" s="264" t="s">
        <v>578</v>
      </c>
      <c r="D150" s="264" t="s">
        <v>176</v>
      </c>
      <c r="E150" s="261">
        <v>60000</v>
      </c>
    </row>
    <row r="151" spans="1:5" s="255" customFormat="1" ht="25.5" outlineLevel="7" x14ac:dyDescent="0.2">
      <c r="A151" s="262" t="s">
        <v>337</v>
      </c>
      <c r="B151" s="264" t="s">
        <v>74</v>
      </c>
      <c r="C151" s="264" t="s">
        <v>578</v>
      </c>
      <c r="D151" s="264" t="s">
        <v>150</v>
      </c>
      <c r="E151" s="261">
        <v>60000</v>
      </c>
    </row>
    <row r="152" spans="1:5" s="255" customFormat="1" ht="25.5" outlineLevel="2" x14ac:dyDescent="0.2">
      <c r="A152" s="262" t="s">
        <v>338</v>
      </c>
      <c r="B152" s="264" t="s">
        <v>74</v>
      </c>
      <c r="C152" s="264" t="s">
        <v>578</v>
      </c>
      <c r="D152" s="264" t="s">
        <v>151</v>
      </c>
      <c r="E152" s="261">
        <v>60000</v>
      </c>
    </row>
    <row r="153" spans="1:5" s="255" customFormat="1" ht="38.25" outlineLevel="3" x14ac:dyDescent="0.2">
      <c r="A153" s="262" t="s">
        <v>938</v>
      </c>
      <c r="B153" s="264" t="s">
        <v>74</v>
      </c>
      <c r="C153" s="264" t="s">
        <v>918</v>
      </c>
      <c r="D153" s="264" t="s">
        <v>176</v>
      </c>
      <c r="E153" s="261">
        <v>350000</v>
      </c>
    </row>
    <row r="154" spans="1:5" s="255" customFormat="1" ht="51" outlineLevel="4" x14ac:dyDescent="0.2">
      <c r="A154" s="262" t="s">
        <v>575</v>
      </c>
      <c r="B154" s="264" t="s">
        <v>74</v>
      </c>
      <c r="C154" s="264" t="s">
        <v>919</v>
      </c>
      <c r="D154" s="264" t="s">
        <v>176</v>
      </c>
      <c r="E154" s="261">
        <v>350000</v>
      </c>
    </row>
    <row r="155" spans="1:5" s="255" customFormat="1" ht="25.5" outlineLevel="5" x14ac:dyDescent="0.2">
      <c r="A155" s="262" t="s">
        <v>337</v>
      </c>
      <c r="B155" s="264" t="s">
        <v>74</v>
      </c>
      <c r="C155" s="264" t="s">
        <v>919</v>
      </c>
      <c r="D155" s="264" t="s">
        <v>150</v>
      </c>
      <c r="E155" s="261">
        <v>350000</v>
      </c>
    </row>
    <row r="156" spans="1:5" s="255" customFormat="1" ht="25.5" outlineLevel="6" x14ac:dyDescent="0.2">
      <c r="A156" s="262" t="s">
        <v>338</v>
      </c>
      <c r="B156" s="264" t="s">
        <v>74</v>
      </c>
      <c r="C156" s="264" t="s">
        <v>919</v>
      </c>
      <c r="D156" s="264" t="s">
        <v>151</v>
      </c>
      <c r="E156" s="261">
        <v>350000</v>
      </c>
    </row>
    <row r="157" spans="1:5" s="255" customFormat="1" ht="38.25" outlineLevel="7" x14ac:dyDescent="0.2">
      <c r="A157" s="262" t="s">
        <v>939</v>
      </c>
      <c r="B157" s="264" t="s">
        <v>74</v>
      </c>
      <c r="C157" s="264" t="s">
        <v>921</v>
      </c>
      <c r="D157" s="264" t="s">
        <v>176</v>
      </c>
      <c r="E157" s="261">
        <v>300000</v>
      </c>
    </row>
    <row r="158" spans="1:5" s="255" customFormat="1" ht="51" outlineLevel="4" x14ac:dyDescent="0.2">
      <c r="A158" s="262" t="s">
        <v>575</v>
      </c>
      <c r="B158" s="264" t="s">
        <v>74</v>
      </c>
      <c r="C158" s="264" t="s">
        <v>922</v>
      </c>
      <c r="D158" s="264" t="s">
        <v>176</v>
      </c>
      <c r="E158" s="261">
        <v>300000</v>
      </c>
    </row>
    <row r="159" spans="1:5" s="255" customFormat="1" ht="25.5" outlineLevel="5" x14ac:dyDescent="0.2">
      <c r="A159" s="262" t="s">
        <v>337</v>
      </c>
      <c r="B159" s="264" t="s">
        <v>74</v>
      </c>
      <c r="C159" s="264" t="s">
        <v>922</v>
      </c>
      <c r="D159" s="264" t="s">
        <v>150</v>
      </c>
      <c r="E159" s="261">
        <v>300000</v>
      </c>
    </row>
    <row r="160" spans="1:5" s="255" customFormat="1" ht="25.5" outlineLevel="6" x14ac:dyDescent="0.2">
      <c r="A160" s="262" t="s">
        <v>338</v>
      </c>
      <c r="B160" s="264" t="s">
        <v>74</v>
      </c>
      <c r="C160" s="264" t="s">
        <v>922</v>
      </c>
      <c r="D160" s="264" t="s">
        <v>151</v>
      </c>
      <c r="E160" s="261">
        <v>300000</v>
      </c>
    </row>
    <row r="161" spans="1:5" s="255" customFormat="1" ht="38.25" outlineLevel="7" x14ac:dyDescent="0.2">
      <c r="A161" s="262" t="s">
        <v>940</v>
      </c>
      <c r="B161" s="264" t="s">
        <v>74</v>
      </c>
      <c r="C161" s="264" t="s">
        <v>924</v>
      </c>
      <c r="D161" s="264" t="s">
        <v>176</v>
      </c>
      <c r="E161" s="261">
        <v>150000</v>
      </c>
    </row>
    <row r="162" spans="1:5" s="255" customFormat="1" ht="51" outlineLevel="1" x14ac:dyDescent="0.2">
      <c r="A162" s="262" t="s">
        <v>575</v>
      </c>
      <c r="B162" s="264" t="s">
        <v>74</v>
      </c>
      <c r="C162" s="264" t="s">
        <v>925</v>
      </c>
      <c r="D162" s="264" t="s">
        <v>176</v>
      </c>
      <c r="E162" s="261">
        <v>150000</v>
      </c>
    </row>
    <row r="163" spans="1:5" s="255" customFormat="1" ht="25.5" outlineLevel="2" x14ac:dyDescent="0.2">
      <c r="A163" s="262" t="s">
        <v>337</v>
      </c>
      <c r="B163" s="264" t="s">
        <v>74</v>
      </c>
      <c r="C163" s="264" t="s">
        <v>925</v>
      </c>
      <c r="D163" s="264" t="s">
        <v>150</v>
      </c>
      <c r="E163" s="261">
        <v>150000</v>
      </c>
    </row>
    <row r="164" spans="1:5" s="255" customFormat="1" ht="25.5" outlineLevel="3" x14ac:dyDescent="0.2">
      <c r="A164" s="262" t="s">
        <v>338</v>
      </c>
      <c r="B164" s="264" t="s">
        <v>74</v>
      </c>
      <c r="C164" s="264" t="s">
        <v>925</v>
      </c>
      <c r="D164" s="264" t="s">
        <v>151</v>
      </c>
      <c r="E164" s="261">
        <v>150000</v>
      </c>
    </row>
    <row r="165" spans="1:5" s="255" customFormat="1" ht="38.25" outlineLevel="4" x14ac:dyDescent="0.2">
      <c r="A165" s="262" t="s">
        <v>579</v>
      </c>
      <c r="B165" s="264" t="s">
        <v>74</v>
      </c>
      <c r="C165" s="264" t="s">
        <v>355</v>
      </c>
      <c r="D165" s="264" t="s">
        <v>176</v>
      </c>
      <c r="E165" s="261">
        <v>716452.22</v>
      </c>
    </row>
    <row r="166" spans="1:5" s="255" customFormat="1" ht="51" outlineLevel="5" x14ac:dyDescent="0.2">
      <c r="A166" s="262" t="s">
        <v>580</v>
      </c>
      <c r="B166" s="264" t="s">
        <v>74</v>
      </c>
      <c r="C166" s="264" t="s">
        <v>581</v>
      </c>
      <c r="D166" s="264" t="s">
        <v>176</v>
      </c>
      <c r="E166" s="261">
        <v>290000</v>
      </c>
    </row>
    <row r="167" spans="1:5" s="255" customFormat="1" ht="25.5" outlineLevel="6" x14ac:dyDescent="0.2">
      <c r="A167" s="262" t="s">
        <v>337</v>
      </c>
      <c r="B167" s="264" t="s">
        <v>74</v>
      </c>
      <c r="C167" s="264" t="s">
        <v>581</v>
      </c>
      <c r="D167" s="264" t="s">
        <v>150</v>
      </c>
      <c r="E167" s="261">
        <v>290000</v>
      </c>
    </row>
    <row r="168" spans="1:5" s="255" customFormat="1" ht="25.5" outlineLevel="7" x14ac:dyDescent="0.2">
      <c r="A168" s="262" t="s">
        <v>338</v>
      </c>
      <c r="B168" s="264" t="s">
        <v>74</v>
      </c>
      <c r="C168" s="264" t="s">
        <v>581</v>
      </c>
      <c r="D168" s="264" t="s">
        <v>151</v>
      </c>
      <c r="E168" s="261">
        <v>290000</v>
      </c>
    </row>
    <row r="169" spans="1:5" s="255" customFormat="1" outlineLevel="1" x14ac:dyDescent="0.2">
      <c r="A169" s="262" t="s">
        <v>836</v>
      </c>
      <c r="B169" s="264" t="s">
        <v>74</v>
      </c>
      <c r="C169" s="264" t="s">
        <v>837</v>
      </c>
      <c r="D169" s="264" t="s">
        <v>176</v>
      </c>
      <c r="E169" s="261">
        <v>426452.22</v>
      </c>
    </row>
    <row r="170" spans="1:5" s="255" customFormat="1" ht="25.5" outlineLevel="2" x14ac:dyDescent="0.2">
      <c r="A170" s="262" t="s">
        <v>337</v>
      </c>
      <c r="B170" s="264" t="s">
        <v>74</v>
      </c>
      <c r="C170" s="264" t="s">
        <v>837</v>
      </c>
      <c r="D170" s="264" t="s">
        <v>150</v>
      </c>
      <c r="E170" s="261">
        <v>426452.22</v>
      </c>
    </row>
    <row r="171" spans="1:5" s="255" customFormat="1" ht="25.5" outlineLevel="3" x14ac:dyDescent="0.2">
      <c r="A171" s="262" t="s">
        <v>338</v>
      </c>
      <c r="B171" s="264" t="s">
        <v>74</v>
      </c>
      <c r="C171" s="264" t="s">
        <v>837</v>
      </c>
      <c r="D171" s="264" t="s">
        <v>151</v>
      </c>
      <c r="E171" s="261">
        <v>426452.22</v>
      </c>
    </row>
    <row r="172" spans="1:5" s="255" customFormat="1" outlineLevel="4" x14ac:dyDescent="0.2">
      <c r="A172" s="262" t="s">
        <v>191</v>
      </c>
      <c r="B172" s="264" t="s">
        <v>192</v>
      </c>
      <c r="C172" s="264" t="s">
        <v>183</v>
      </c>
      <c r="D172" s="264" t="s">
        <v>176</v>
      </c>
      <c r="E172" s="261">
        <v>13729</v>
      </c>
    </row>
    <row r="173" spans="1:5" s="255" customFormat="1" ht="25.5" outlineLevel="5" x14ac:dyDescent="0.2">
      <c r="A173" s="262" t="s">
        <v>561</v>
      </c>
      <c r="B173" s="264" t="s">
        <v>192</v>
      </c>
      <c r="C173" s="264" t="s">
        <v>186</v>
      </c>
      <c r="D173" s="264" t="s">
        <v>176</v>
      </c>
      <c r="E173" s="261">
        <v>13729</v>
      </c>
    </row>
    <row r="174" spans="1:5" s="255" customFormat="1" ht="25.5" outlineLevel="6" x14ac:dyDescent="0.2">
      <c r="A174" s="262" t="s">
        <v>492</v>
      </c>
      <c r="B174" s="264" t="s">
        <v>192</v>
      </c>
      <c r="C174" s="264" t="s">
        <v>341</v>
      </c>
      <c r="D174" s="264" t="s">
        <v>176</v>
      </c>
      <c r="E174" s="261">
        <v>13729</v>
      </c>
    </row>
    <row r="175" spans="1:5" s="255" customFormat="1" ht="51" outlineLevel="7" x14ac:dyDescent="0.2">
      <c r="A175" s="262" t="s">
        <v>582</v>
      </c>
      <c r="B175" s="264" t="s">
        <v>192</v>
      </c>
      <c r="C175" s="264" t="s">
        <v>412</v>
      </c>
      <c r="D175" s="264" t="s">
        <v>176</v>
      </c>
      <c r="E175" s="261">
        <v>13042</v>
      </c>
    </row>
    <row r="176" spans="1:5" s="255" customFormat="1" ht="25.5" outlineLevel="4" x14ac:dyDescent="0.2">
      <c r="A176" s="262" t="s">
        <v>337</v>
      </c>
      <c r="B176" s="264" t="s">
        <v>192</v>
      </c>
      <c r="C176" s="264" t="s">
        <v>412</v>
      </c>
      <c r="D176" s="264" t="s">
        <v>150</v>
      </c>
      <c r="E176" s="261">
        <v>13042</v>
      </c>
    </row>
    <row r="177" spans="1:5" s="255" customFormat="1" ht="25.5" outlineLevel="5" x14ac:dyDescent="0.2">
      <c r="A177" s="262" t="s">
        <v>338</v>
      </c>
      <c r="B177" s="264" t="s">
        <v>192</v>
      </c>
      <c r="C177" s="264" t="s">
        <v>412</v>
      </c>
      <c r="D177" s="264" t="s">
        <v>151</v>
      </c>
      <c r="E177" s="261">
        <v>13042</v>
      </c>
    </row>
    <row r="178" spans="1:5" s="255" customFormat="1" ht="63.75" outlineLevel="6" x14ac:dyDescent="0.2">
      <c r="A178" s="262" t="s">
        <v>583</v>
      </c>
      <c r="B178" s="264" t="s">
        <v>192</v>
      </c>
      <c r="C178" s="264" t="s">
        <v>413</v>
      </c>
      <c r="D178" s="264" t="s">
        <v>176</v>
      </c>
      <c r="E178" s="261">
        <v>687</v>
      </c>
    </row>
    <row r="179" spans="1:5" s="255" customFormat="1" ht="25.5" outlineLevel="7" x14ac:dyDescent="0.2">
      <c r="A179" s="262" t="s">
        <v>337</v>
      </c>
      <c r="B179" s="264" t="s">
        <v>192</v>
      </c>
      <c r="C179" s="264" t="s">
        <v>413</v>
      </c>
      <c r="D179" s="264" t="s">
        <v>150</v>
      </c>
      <c r="E179" s="261">
        <v>687</v>
      </c>
    </row>
    <row r="180" spans="1:5" s="255" customFormat="1" ht="25.5" outlineLevel="1" x14ac:dyDescent="0.2">
      <c r="A180" s="262" t="s">
        <v>338</v>
      </c>
      <c r="B180" s="264" t="s">
        <v>192</v>
      </c>
      <c r="C180" s="264" t="s">
        <v>413</v>
      </c>
      <c r="D180" s="264" t="s">
        <v>151</v>
      </c>
      <c r="E180" s="261">
        <v>687</v>
      </c>
    </row>
    <row r="181" spans="1:5" s="255" customFormat="1" outlineLevel="2" x14ac:dyDescent="0.2">
      <c r="A181" s="262" t="s">
        <v>40</v>
      </c>
      <c r="B181" s="264" t="s">
        <v>78</v>
      </c>
      <c r="C181" s="264" t="s">
        <v>183</v>
      </c>
      <c r="D181" s="264" t="s">
        <v>176</v>
      </c>
      <c r="E181" s="261">
        <v>800000</v>
      </c>
    </row>
    <row r="182" spans="1:5" s="255" customFormat="1" ht="38.25" outlineLevel="3" x14ac:dyDescent="0.2">
      <c r="A182" s="262" t="s">
        <v>584</v>
      </c>
      <c r="B182" s="264" t="s">
        <v>78</v>
      </c>
      <c r="C182" s="264" t="s">
        <v>188</v>
      </c>
      <c r="D182" s="264" t="s">
        <v>176</v>
      </c>
      <c r="E182" s="261">
        <v>800000</v>
      </c>
    </row>
    <row r="183" spans="1:5" s="255" customFormat="1" ht="25.5" outlineLevel="4" x14ac:dyDescent="0.2">
      <c r="A183" s="262" t="s">
        <v>585</v>
      </c>
      <c r="B183" s="264" t="s">
        <v>78</v>
      </c>
      <c r="C183" s="264" t="s">
        <v>189</v>
      </c>
      <c r="D183" s="264" t="s">
        <v>176</v>
      </c>
      <c r="E183" s="261">
        <v>800000</v>
      </c>
    </row>
    <row r="184" spans="1:5" s="255" customFormat="1" ht="51" outlineLevel="5" x14ac:dyDescent="0.2">
      <c r="A184" s="262" t="s">
        <v>838</v>
      </c>
      <c r="B184" s="264" t="s">
        <v>78</v>
      </c>
      <c r="C184" s="264" t="s">
        <v>356</v>
      </c>
      <c r="D184" s="264" t="s">
        <v>176</v>
      </c>
      <c r="E184" s="261">
        <v>800000</v>
      </c>
    </row>
    <row r="185" spans="1:5" s="255" customFormat="1" ht="51" outlineLevel="6" x14ac:dyDescent="0.2">
      <c r="A185" s="262" t="s">
        <v>586</v>
      </c>
      <c r="B185" s="264" t="s">
        <v>78</v>
      </c>
      <c r="C185" s="264" t="s">
        <v>587</v>
      </c>
      <c r="D185" s="264" t="s">
        <v>176</v>
      </c>
      <c r="E185" s="261">
        <v>800000</v>
      </c>
    </row>
    <row r="186" spans="1:5" s="255" customFormat="1" ht="25.5" outlineLevel="7" x14ac:dyDescent="0.2">
      <c r="A186" s="262" t="s">
        <v>337</v>
      </c>
      <c r="B186" s="264" t="s">
        <v>78</v>
      </c>
      <c r="C186" s="264" t="s">
        <v>587</v>
      </c>
      <c r="D186" s="264" t="s">
        <v>150</v>
      </c>
      <c r="E186" s="261">
        <v>800000</v>
      </c>
    </row>
    <row r="187" spans="1:5" s="255" customFormat="1" ht="25.5" outlineLevel="6" x14ac:dyDescent="0.2">
      <c r="A187" s="262" t="s">
        <v>338</v>
      </c>
      <c r="B187" s="264" t="s">
        <v>78</v>
      </c>
      <c r="C187" s="264" t="s">
        <v>587</v>
      </c>
      <c r="D187" s="264" t="s">
        <v>151</v>
      </c>
      <c r="E187" s="261">
        <v>800000</v>
      </c>
    </row>
    <row r="188" spans="1:5" s="255" customFormat="1" outlineLevel="7" x14ac:dyDescent="0.2">
      <c r="A188" s="262" t="s">
        <v>141</v>
      </c>
      <c r="B188" s="264" t="s">
        <v>136</v>
      </c>
      <c r="C188" s="264" t="s">
        <v>183</v>
      </c>
      <c r="D188" s="264" t="s">
        <v>176</v>
      </c>
      <c r="E188" s="261">
        <v>21068004.5</v>
      </c>
    </row>
    <row r="189" spans="1:5" s="255" customFormat="1" x14ac:dyDescent="0.2">
      <c r="A189" s="262" t="s">
        <v>142</v>
      </c>
      <c r="B189" s="264" t="s">
        <v>137</v>
      </c>
      <c r="C189" s="264" t="s">
        <v>183</v>
      </c>
      <c r="D189" s="264" t="s">
        <v>176</v>
      </c>
      <c r="E189" s="261">
        <v>1610913.28</v>
      </c>
    </row>
    <row r="190" spans="1:5" s="255" customFormat="1" ht="38.25" outlineLevel="1" x14ac:dyDescent="0.2">
      <c r="A190" s="262" t="s">
        <v>584</v>
      </c>
      <c r="B190" s="264" t="s">
        <v>137</v>
      </c>
      <c r="C190" s="264" t="s">
        <v>188</v>
      </c>
      <c r="D190" s="264" t="s">
        <v>176</v>
      </c>
      <c r="E190" s="261">
        <v>197600</v>
      </c>
    </row>
    <row r="191" spans="1:5" s="255" customFormat="1" ht="25.5" outlineLevel="2" x14ac:dyDescent="0.2">
      <c r="A191" s="262" t="s">
        <v>588</v>
      </c>
      <c r="B191" s="264" t="s">
        <v>137</v>
      </c>
      <c r="C191" s="264" t="s">
        <v>357</v>
      </c>
      <c r="D191" s="264" t="s">
        <v>176</v>
      </c>
      <c r="E191" s="261">
        <v>197600</v>
      </c>
    </row>
    <row r="192" spans="1:5" s="255" customFormat="1" ht="38.25" outlineLevel="3" x14ac:dyDescent="0.2">
      <c r="A192" s="262" t="s">
        <v>839</v>
      </c>
      <c r="B192" s="264" t="s">
        <v>137</v>
      </c>
      <c r="C192" s="264" t="s">
        <v>358</v>
      </c>
      <c r="D192" s="264" t="s">
        <v>176</v>
      </c>
      <c r="E192" s="261">
        <v>197600</v>
      </c>
    </row>
    <row r="193" spans="1:5" s="255" customFormat="1" ht="102" outlineLevel="4" x14ac:dyDescent="0.2">
      <c r="A193" s="262" t="s">
        <v>589</v>
      </c>
      <c r="B193" s="264" t="s">
        <v>137</v>
      </c>
      <c r="C193" s="264" t="s">
        <v>590</v>
      </c>
      <c r="D193" s="264" t="s">
        <v>176</v>
      </c>
      <c r="E193" s="261">
        <v>197600</v>
      </c>
    </row>
    <row r="194" spans="1:5" s="255" customFormat="1" ht="25.5" outlineLevel="5" x14ac:dyDescent="0.2">
      <c r="A194" s="262" t="s">
        <v>337</v>
      </c>
      <c r="B194" s="264" t="s">
        <v>137</v>
      </c>
      <c r="C194" s="264" t="s">
        <v>590</v>
      </c>
      <c r="D194" s="264" t="s">
        <v>150</v>
      </c>
      <c r="E194" s="261">
        <v>197600</v>
      </c>
    </row>
    <row r="195" spans="1:5" s="255" customFormat="1" ht="25.5" outlineLevel="6" x14ac:dyDescent="0.2">
      <c r="A195" s="262" t="s">
        <v>338</v>
      </c>
      <c r="B195" s="264" t="s">
        <v>137</v>
      </c>
      <c r="C195" s="264" t="s">
        <v>590</v>
      </c>
      <c r="D195" s="264" t="s">
        <v>151</v>
      </c>
      <c r="E195" s="261">
        <v>197600</v>
      </c>
    </row>
    <row r="196" spans="1:5" s="255" customFormat="1" ht="25.5" outlineLevel="7" x14ac:dyDescent="0.2">
      <c r="A196" s="262" t="s">
        <v>591</v>
      </c>
      <c r="B196" s="264" t="s">
        <v>137</v>
      </c>
      <c r="C196" s="264" t="s">
        <v>198</v>
      </c>
      <c r="D196" s="264" t="s">
        <v>176</v>
      </c>
      <c r="E196" s="261">
        <v>1413313.28</v>
      </c>
    </row>
    <row r="197" spans="1:5" s="255" customFormat="1" ht="38.25" outlineLevel="4" x14ac:dyDescent="0.2">
      <c r="A197" s="262" t="s">
        <v>592</v>
      </c>
      <c r="B197" s="264" t="s">
        <v>137</v>
      </c>
      <c r="C197" s="264" t="s">
        <v>359</v>
      </c>
      <c r="D197" s="264" t="s">
        <v>176</v>
      </c>
      <c r="E197" s="261">
        <v>1413313.28</v>
      </c>
    </row>
    <row r="198" spans="1:5" s="255" customFormat="1" ht="51" outlineLevel="5" x14ac:dyDescent="0.2">
      <c r="A198" s="262" t="s">
        <v>840</v>
      </c>
      <c r="B198" s="264" t="s">
        <v>137</v>
      </c>
      <c r="C198" s="264" t="s">
        <v>360</v>
      </c>
      <c r="D198" s="264" t="s">
        <v>176</v>
      </c>
      <c r="E198" s="261">
        <v>1234313.28</v>
      </c>
    </row>
    <row r="199" spans="1:5" s="255" customFormat="1" ht="38.25" outlineLevel="6" x14ac:dyDescent="0.2">
      <c r="A199" s="262" t="s">
        <v>869</v>
      </c>
      <c r="B199" s="264" t="s">
        <v>137</v>
      </c>
      <c r="C199" s="264" t="s">
        <v>870</v>
      </c>
      <c r="D199" s="264" t="s">
        <v>176</v>
      </c>
      <c r="E199" s="261">
        <v>556730</v>
      </c>
    </row>
    <row r="200" spans="1:5" s="255" customFormat="1" ht="25.5" outlineLevel="7" x14ac:dyDescent="0.2">
      <c r="A200" s="262" t="s">
        <v>337</v>
      </c>
      <c r="B200" s="264" t="s">
        <v>137</v>
      </c>
      <c r="C200" s="264" t="s">
        <v>870</v>
      </c>
      <c r="D200" s="264" t="s">
        <v>150</v>
      </c>
      <c r="E200" s="261">
        <v>556730</v>
      </c>
    </row>
    <row r="201" spans="1:5" s="255" customFormat="1" ht="25.5" x14ac:dyDescent="0.2">
      <c r="A201" s="262" t="s">
        <v>338</v>
      </c>
      <c r="B201" s="264" t="s">
        <v>137</v>
      </c>
      <c r="C201" s="264" t="s">
        <v>870</v>
      </c>
      <c r="D201" s="264" t="s">
        <v>151</v>
      </c>
      <c r="E201" s="261">
        <v>556730</v>
      </c>
    </row>
    <row r="202" spans="1:5" s="255" customFormat="1" ht="25.5" outlineLevel="1" x14ac:dyDescent="0.2">
      <c r="A202" s="262" t="s">
        <v>871</v>
      </c>
      <c r="B202" s="264" t="s">
        <v>137</v>
      </c>
      <c r="C202" s="264" t="s">
        <v>872</v>
      </c>
      <c r="D202" s="264" t="s">
        <v>176</v>
      </c>
      <c r="E202" s="261">
        <v>677583.28</v>
      </c>
    </row>
    <row r="203" spans="1:5" s="255" customFormat="1" ht="25.5" outlineLevel="2" x14ac:dyDescent="0.2">
      <c r="A203" s="262" t="s">
        <v>337</v>
      </c>
      <c r="B203" s="264" t="s">
        <v>137</v>
      </c>
      <c r="C203" s="264" t="s">
        <v>872</v>
      </c>
      <c r="D203" s="264" t="s">
        <v>150</v>
      </c>
      <c r="E203" s="261">
        <v>677583.28</v>
      </c>
    </row>
    <row r="204" spans="1:5" s="255" customFormat="1" ht="25.5" outlineLevel="3" x14ac:dyDescent="0.2">
      <c r="A204" s="262" t="s">
        <v>338</v>
      </c>
      <c r="B204" s="264" t="s">
        <v>137</v>
      </c>
      <c r="C204" s="264" t="s">
        <v>872</v>
      </c>
      <c r="D204" s="264" t="s">
        <v>151</v>
      </c>
      <c r="E204" s="261">
        <v>677583.28</v>
      </c>
    </row>
    <row r="205" spans="1:5" s="255" customFormat="1" ht="51" outlineLevel="4" x14ac:dyDescent="0.2">
      <c r="A205" s="262" t="s">
        <v>841</v>
      </c>
      <c r="B205" s="264" t="s">
        <v>137</v>
      </c>
      <c r="C205" s="264" t="s">
        <v>514</v>
      </c>
      <c r="D205" s="264" t="s">
        <v>176</v>
      </c>
      <c r="E205" s="261">
        <v>179000</v>
      </c>
    </row>
    <row r="206" spans="1:5" s="255" customFormat="1" ht="102" outlineLevel="5" x14ac:dyDescent="0.2">
      <c r="A206" s="262" t="s">
        <v>589</v>
      </c>
      <c r="B206" s="264" t="s">
        <v>137</v>
      </c>
      <c r="C206" s="264" t="s">
        <v>594</v>
      </c>
      <c r="D206" s="264" t="s">
        <v>176</v>
      </c>
      <c r="E206" s="261">
        <v>179000</v>
      </c>
    </row>
    <row r="207" spans="1:5" s="255" customFormat="1" ht="25.5" outlineLevel="6" x14ac:dyDescent="0.2">
      <c r="A207" s="262" t="s">
        <v>337</v>
      </c>
      <c r="B207" s="264" t="s">
        <v>137</v>
      </c>
      <c r="C207" s="264" t="s">
        <v>594</v>
      </c>
      <c r="D207" s="264" t="s">
        <v>150</v>
      </c>
      <c r="E207" s="261">
        <v>179000</v>
      </c>
    </row>
    <row r="208" spans="1:5" s="255" customFormat="1" ht="25.5" outlineLevel="7" x14ac:dyDescent="0.2">
      <c r="A208" s="262" t="s">
        <v>338</v>
      </c>
      <c r="B208" s="264" t="s">
        <v>137</v>
      </c>
      <c r="C208" s="264" t="s">
        <v>594</v>
      </c>
      <c r="D208" s="264" t="s">
        <v>151</v>
      </c>
      <c r="E208" s="261">
        <v>179000</v>
      </c>
    </row>
    <row r="209" spans="1:5" s="255" customFormat="1" outlineLevel="5" x14ac:dyDescent="0.2">
      <c r="A209" s="262" t="s">
        <v>79</v>
      </c>
      <c r="B209" s="264" t="s">
        <v>84</v>
      </c>
      <c r="C209" s="264" t="s">
        <v>183</v>
      </c>
      <c r="D209" s="264" t="s">
        <v>176</v>
      </c>
      <c r="E209" s="261">
        <v>150000</v>
      </c>
    </row>
    <row r="210" spans="1:5" s="255" customFormat="1" ht="38.25" outlineLevel="6" x14ac:dyDescent="0.2">
      <c r="A210" s="262" t="s">
        <v>584</v>
      </c>
      <c r="B210" s="264" t="s">
        <v>84</v>
      </c>
      <c r="C210" s="264" t="s">
        <v>188</v>
      </c>
      <c r="D210" s="264" t="s">
        <v>176</v>
      </c>
      <c r="E210" s="261">
        <v>150000</v>
      </c>
    </row>
    <row r="211" spans="1:5" s="255" customFormat="1" ht="25.5" outlineLevel="7" x14ac:dyDescent="0.2">
      <c r="A211" s="262" t="s">
        <v>588</v>
      </c>
      <c r="B211" s="264" t="s">
        <v>84</v>
      </c>
      <c r="C211" s="264" t="s">
        <v>357</v>
      </c>
      <c r="D211" s="264" t="s">
        <v>176</v>
      </c>
      <c r="E211" s="261">
        <v>150000</v>
      </c>
    </row>
    <row r="212" spans="1:5" s="255" customFormat="1" ht="51" outlineLevel="6" x14ac:dyDescent="0.2">
      <c r="A212" s="262" t="s">
        <v>595</v>
      </c>
      <c r="B212" s="264" t="s">
        <v>84</v>
      </c>
      <c r="C212" s="264" t="s">
        <v>363</v>
      </c>
      <c r="D212" s="264" t="s">
        <v>176</v>
      </c>
      <c r="E212" s="261">
        <v>150000</v>
      </c>
    </row>
    <row r="213" spans="1:5" s="255" customFormat="1" ht="51" outlineLevel="7" x14ac:dyDescent="0.2">
      <c r="A213" s="262" t="s">
        <v>596</v>
      </c>
      <c r="B213" s="264" t="s">
        <v>84</v>
      </c>
      <c r="C213" s="264" t="s">
        <v>597</v>
      </c>
      <c r="D213" s="264" t="s">
        <v>176</v>
      </c>
      <c r="E213" s="261">
        <v>150000</v>
      </c>
    </row>
    <row r="214" spans="1:5" s="255" customFormat="1" ht="25.5" outlineLevel="5" x14ac:dyDescent="0.2">
      <c r="A214" s="262" t="s">
        <v>337</v>
      </c>
      <c r="B214" s="264" t="s">
        <v>84</v>
      </c>
      <c r="C214" s="264" t="s">
        <v>597</v>
      </c>
      <c r="D214" s="264" t="s">
        <v>150</v>
      </c>
      <c r="E214" s="261">
        <v>150000</v>
      </c>
    </row>
    <row r="215" spans="1:5" s="255" customFormat="1" ht="25.5" outlineLevel="6" x14ac:dyDescent="0.2">
      <c r="A215" s="262" t="s">
        <v>338</v>
      </c>
      <c r="B215" s="264" t="s">
        <v>84</v>
      </c>
      <c r="C215" s="264" t="s">
        <v>597</v>
      </c>
      <c r="D215" s="264" t="s">
        <v>151</v>
      </c>
      <c r="E215" s="261">
        <v>150000</v>
      </c>
    </row>
    <row r="216" spans="1:5" s="255" customFormat="1" outlineLevel="7" x14ac:dyDescent="0.2">
      <c r="A216" s="262" t="s">
        <v>80</v>
      </c>
      <c r="B216" s="264" t="s">
        <v>14</v>
      </c>
      <c r="C216" s="264" t="s">
        <v>183</v>
      </c>
      <c r="D216" s="264" t="s">
        <v>176</v>
      </c>
      <c r="E216" s="261">
        <v>15186404.5</v>
      </c>
    </row>
    <row r="217" spans="1:5" s="255" customFormat="1" ht="38.25" outlineLevel="3" x14ac:dyDescent="0.2">
      <c r="A217" s="262" t="s">
        <v>584</v>
      </c>
      <c r="B217" s="264" t="s">
        <v>14</v>
      </c>
      <c r="C217" s="264" t="s">
        <v>188</v>
      </c>
      <c r="D217" s="264" t="s">
        <v>176</v>
      </c>
      <c r="E217" s="261">
        <v>15186404.5</v>
      </c>
    </row>
    <row r="218" spans="1:5" s="255" customFormat="1" ht="25.5" outlineLevel="4" x14ac:dyDescent="0.2">
      <c r="A218" s="262" t="s">
        <v>598</v>
      </c>
      <c r="B218" s="264" t="s">
        <v>14</v>
      </c>
      <c r="C218" s="264" t="s">
        <v>190</v>
      </c>
      <c r="D218" s="264" t="s">
        <v>176</v>
      </c>
      <c r="E218" s="261">
        <v>15186404.5</v>
      </c>
    </row>
    <row r="219" spans="1:5" s="255" customFormat="1" ht="25.5" outlineLevel="5" x14ac:dyDescent="0.2">
      <c r="A219" s="262" t="s">
        <v>361</v>
      </c>
      <c r="B219" s="264" t="s">
        <v>14</v>
      </c>
      <c r="C219" s="264" t="s">
        <v>362</v>
      </c>
      <c r="D219" s="264" t="s">
        <v>176</v>
      </c>
      <c r="E219" s="261">
        <v>1750000</v>
      </c>
    </row>
    <row r="220" spans="1:5" s="255" customFormat="1" ht="25.5" outlineLevel="6" x14ac:dyDescent="0.2">
      <c r="A220" s="262" t="s">
        <v>599</v>
      </c>
      <c r="B220" s="264" t="s">
        <v>14</v>
      </c>
      <c r="C220" s="264" t="s">
        <v>600</v>
      </c>
      <c r="D220" s="264" t="s">
        <v>176</v>
      </c>
      <c r="E220" s="261">
        <v>1750000</v>
      </c>
    </row>
    <row r="221" spans="1:5" s="255" customFormat="1" ht="25.5" outlineLevel="7" x14ac:dyDescent="0.2">
      <c r="A221" s="262" t="s">
        <v>337</v>
      </c>
      <c r="B221" s="264" t="s">
        <v>14</v>
      </c>
      <c r="C221" s="264" t="s">
        <v>600</v>
      </c>
      <c r="D221" s="264" t="s">
        <v>150</v>
      </c>
      <c r="E221" s="261">
        <v>1750000</v>
      </c>
    </row>
    <row r="222" spans="1:5" s="255" customFormat="1" ht="25.5" outlineLevel="5" x14ac:dyDescent="0.2">
      <c r="A222" s="262" t="s">
        <v>338</v>
      </c>
      <c r="B222" s="264" t="s">
        <v>14</v>
      </c>
      <c r="C222" s="264" t="s">
        <v>600</v>
      </c>
      <c r="D222" s="264" t="s">
        <v>151</v>
      </c>
      <c r="E222" s="261">
        <v>1750000</v>
      </c>
    </row>
    <row r="223" spans="1:5" s="255" customFormat="1" ht="25.5" outlineLevel="6" x14ac:dyDescent="0.2">
      <c r="A223" s="262" t="s">
        <v>601</v>
      </c>
      <c r="B223" s="264" t="s">
        <v>14</v>
      </c>
      <c r="C223" s="264" t="s">
        <v>602</v>
      </c>
      <c r="D223" s="264" t="s">
        <v>176</v>
      </c>
      <c r="E223" s="261">
        <v>3700000</v>
      </c>
    </row>
    <row r="224" spans="1:5" s="255" customFormat="1" ht="25.5" outlineLevel="7" x14ac:dyDescent="0.2">
      <c r="A224" s="262" t="s">
        <v>603</v>
      </c>
      <c r="B224" s="264" t="s">
        <v>14</v>
      </c>
      <c r="C224" s="264" t="s">
        <v>604</v>
      </c>
      <c r="D224" s="264" t="s">
        <v>176</v>
      </c>
      <c r="E224" s="261">
        <v>3700000</v>
      </c>
    </row>
    <row r="225" spans="1:5" s="255" customFormat="1" ht="25.5" outlineLevel="5" x14ac:dyDescent="0.2">
      <c r="A225" s="262" t="s">
        <v>337</v>
      </c>
      <c r="B225" s="264" t="s">
        <v>14</v>
      </c>
      <c r="C225" s="264" t="s">
        <v>604</v>
      </c>
      <c r="D225" s="264" t="s">
        <v>150</v>
      </c>
      <c r="E225" s="261">
        <v>3700000</v>
      </c>
    </row>
    <row r="226" spans="1:5" s="255" customFormat="1" ht="25.5" outlineLevel="6" x14ac:dyDescent="0.2">
      <c r="A226" s="262" t="s">
        <v>338</v>
      </c>
      <c r="B226" s="264" t="s">
        <v>14</v>
      </c>
      <c r="C226" s="264" t="s">
        <v>604</v>
      </c>
      <c r="D226" s="264" t="s">
        <v>151</v>
      </c>
      <c r="E226" s="261">
        <v>3700000</v>
      </c>
    </row>
    <row r="227" spans="1:5" s="255" customFormat="1" ht="25.5" outlineLevel="7" x14ac:dyDescent="0.2">
      <c r="A227" s="262" t="s">
        <v>906</v>
      </c>
      <c r="B227" s="264" t="s">
        <v>14</v>
      </c>
      <c r="C227" s="264" t="s">
        <v>907</v>
      </c>
      <c r="D227" s="264" t="s">
        <v>176</v>
      </c>
      <c r="E227" s="261">
        <v>9736404.5</v>
      </c>
    </row>
    <row r="228" spans="1:5" s="255" customFormat="1" ht="25.5" outlineLevel="6" x14ac:dyDescent="0.2">
      <c r="A228" s="262" t="s">
        <v>908</v>
      </c>
      <c r="B228" s="264" t="s">
        <v>14</v>
      </c>
      <c r="C228" s="264" t="s">
        <v>956</v>
      </c>
      <c r="D228" s="264" t="s">
        <v>176</v>
      </c>
      <c r="E228" s="261">
        <v>9736404.5</v>
      </c>
    </row>
    <row r="229" spans="1:5" s="255" customFormat="1" ht="25.5" outlineLevel="7" x14ac:dyDescent="0.2">
      <c r="A229" s="262" t="s">
        <v>337</v>
      </c>
      <c r="B229" s="264" t="s">
        <v>14</v>
      </c>
      <c r="C229" s="264" t="s">
        <v>956</v>
      </c>
      <c r="D229" s="264" t="s">
        <v>150</v>
      </c>
      <c r="E229" s="261">
        <v>9736404.5</v>
      </c>
    </row>
    <row r="230" spans="1:5" s="255" customFormat="1" ht="25.5" outlineLevel="5" x14ac:dyDescent="0.2">
      <c r="A230" s="262" t="s">
        <v>338</v>
      </c>
      <c r="B230" s="264" t="s">
        <v>14</v>
      </c>
      <c r="C230" s="264" t="s">
        <v>956</v>
      </c>
      <c r="D230" s="264" t="s">
        <v>151</v>
      </c>
      <c r="E230" s="261">
        <v>9736404.5</v>
      </c>
    </row>
    <row r="231" spans="1:5" s="255" customFormat="1" outlineLevel="6" x14ac:dyDescent="0.2">
      <c r="A231" s="262" t="s">
        <v>92</v>
      </c>
      <c r="B231" s="264" t="s">
        <v>121</v>
      </c>
      <c r="C231" s="264" t="s">
        <v>183</v>
      </c>
      <c r="D231" s="264" t="s">
        <v>176</v>
      </c>
      <c r="E231" s="261">
        <v>4120686.72</v>
      </c>
    </row>
    <row r="232" spans="1:5" s="255" customFormat="1" ht="38.25" outlineLevel="7" x14ac:dyDescent="0.2">
      <c r="A232" s="262" t="s">
        <v>584</v>
      </c>
      <c r="B232" s="264" t="s">
        <v>121</v>
      </c>
      <c r="C232" s="264" t="s">
        <v>188</v>
      </c>
      <c r="D232" s="264" t="s">
        <v>176</v>
      </c>
      <c r="E232" s="261">
        <v>4120686.72</v>
      </c>
    </row>
    <row r="233" spans="1:5" s="255" customFormat="1" ht="25.5" x14ac:dyDescent="0.2">
      <c r="A233" s="262" t="s">
        <v>588</v>
      </c>
      <c r="B233" s="264" t="s">
        <v>121</v>
      </c>
      <c r="C233" s="264" t="s">
        <v>357</v>
      </c>
      <c r="D233" s="264" t="s">
        <v>176</v>
      </c>
      <c r="E233" s="261">
        <v>4120686.72</v>
      </c>
    </row>
    <row r="234" spans="1:5" s="255" customFormat="1" ht="25.5" outlineLevel="1" x14ac:dyDescent="0.2">
      <c r="A234" s="262" t="s">
        <v>764</v>
      </c>
      <c r="B234" s="264" t="s">
        <v>121</v>
      </c>
      <c r="C234" s="264" t="s">
        <v>366</v>
      </c>
      <c r="D234" s="264" t="s">
        <v>176</v>
      </c>
      <c r="E234" s="261">
        <v>4120686.72</v>
      </c>
    </row>
    <row r="235" spans="1:5" s="255" customFormat="1" ht="102" outlineLevel="2" x14ac:dyDescent="0.2">
      <c r="A235" s="262" t="s">
        <v>589</v>
      </c>
      <c r="B235" s="264" t="s">
        <v>121</v>
      </c>
      <c r="C235" s="264" t="s">
        <v>605</v>
      </c>
      <c r="D235" s="264" t="s">
        <v>176</v>
      </c>
      <c r="E235" s="261">
        <v>4120686.72</v>
      </c>
    </row>
    <row r="236" spans="1:5" s="255" customFormat="1" ht="51" outlineLevel="4" x14ac:dyDescent="0.2">
      <c r="A236" s="262" t="s">
        <v>202</v>
      </c>
      <c r="B236" s="264" t="s">
        <v>121</v>
      </c>
      <c r="C236" s="264" t="s">
        <v>605</v>
      </c>
      <c r="D236" s="264" t="s">
        <v>16</v>
      </c>
      <c r="E236" s="261">
        <v>4120686.72</v>
      </c>
    </row>
    <row r="237" spans="1:5" s="255" customFormat="1" ht="38.25" customHeight="1" outlineLevel="5" x14ac:dyDescent="0.2">
      <c r="A237" s="262" t="s">
        <v>606</v>
      </c>
      <c r="B237" s="264" t="s">
        <v>121</v>
      </c>
      <c r="C237" s="264" t="s">
        <v>605</v>
      </c>
      <c r="D237" s="264" t="s">
        <v>607</v>
      </c>
      <c r="E237" s="261">
        <v>4120686.72</v>
      </c>
    </row>
    <row r="238" spans="1:5" s="255" customFormat="1" outlineLevel="6" x14ac:dyDescent="0.2">
      <c r="A238" s="262" t="s">
        <v>608</v>
      </c>
      <c r="B238" s="264" t="s">
        <v>609</v>
      </c>
      <c r="C238" s="264" t="s">
        <v>183</v>
      </c>
      <c r="D238" s="264" t="s">
        <v>176</v>
      </c>
      <c r="E238" s="261">
        <v>300000</v>
      </c>
    </row>
    <row r="239" spans="1:5" s="255" customFormat="1" outlineLevel="7" x14ac:dyDescent="0.2">
      <c r="A239" s="262" t="s">
        <v>610</v>
      </c>
      <c r="B239" s="264" t="s">
        <v>611</v>
      </c>
      <c r="C239" s="264" t="s">
        <v>183</v>
      </c>
      <c r="D239" s="264" t="s">
        <v>176</v>
      </c>
      <c r="E239" s="261">
        <v>300000</v>
      </c>
    </row>
    <row r="240" spans="1:5" s="255" customFormat="1" ht="38.25" outlineLevel="4" x14ac:dyDescent="0.2">
      <c r="A240" s="262" t="s">
        <v>584</v>
      </c>
      <c r="B240" s="264" t="s">
        <v>611</v>
      </c>
      <c r="C240" s="264" t="s">
        <v>188</v>
      </c>
      <c r="D240" s="264" t="s">
        <v>176</v>
      </c>
      <c r="E240" s="261">
        <v>300000</v>
      </c>
    </row>
    <row r="241" spans="1:5" s="255" customFormat="1" ht="25.5" outlineLevel="5" x14ac:dyDescent="0.2">
      <c r="A241" s="262" t="s">
        <v>598</v>
      </c>
      <c r="B241" s="264" t="s">
        <v>611</v>
      </c>
      <c r="C241" s="264" t="s">
        <v>190</v>
      </c>
      <c r="D241" s="264" t="s">
        <v>176</v>
      </c>
      <c r="E241" s="261">
        <v>300000</v>
      </c>
    </row>
    <row r="242" spans="1:5" s="255" customFormat="1" outlineLevel="6" x14ac:dyDescent="0.2">
      <c r="A242" s="262" t="s">
        <v>364</v>
      </c>
      <c r="B242" s="264" t="s">
        <v>611</v>
      </c>
      <c r="C242" s="264" t="s">
        <v>365</v>
      </c>
      <c r="D242" s="264" t="s">
        <v>176</v>
      </c>
      <c r="E242" s="261">
        <v>300000</v>
      </c>
    </row>
    <row r="243" spans="1:5" s="255" customFormat="1" ht="38.25" customHeight="1" outlineLevel="7" x14ac:dyDescent="0.2">
      <c r="A243" s="262" t="s">
        <v>613</v>
      </c>
      <c r="B243" s="264" t="s">
        <v>611</v>
      </c>
      <c r="C243" s="264" t="s">
        <v>615</v>
      </c>
      <c r="D243" s="264" t="s">
        <v>176</v>
      </c>
      <c r="E243" s="261">
        <v>300000</v>
      </c>
    </row>
    <row r="244" spans="1:5" s="255" customFormat="1" ht="25.5" x14ac:dyDescent="0.2">
      <c r="A244" s="262" t="s">
        <v>337</v>
      </c>
      <c r="B244" s="264" t="s">
        <v>611</v>
      </c>
      <c r="C244" s="264" t="s">
        <v>615</v>
      </c>
      <c r="D244" s="264" t="s">
        <v>150</v>
      </c>
      <c r="E244" s="261">
        <v>300000</v>
      </c>
    </row>
    <row r="245" spans="1:5" s="255" customFormat="1" ht="25.5" outlineLevel="1" x14ac:dyDescent="0.2">
      <c r="A245" s="262" t="s">
        <v>338</v>
      </c>
      <c r="B245" s="264" t="s">
        <v>611</v>
      </c>
      <c r="C245" s="264" t="s">
        <v>615</v>
      </c>
      <c r="D245" s="264" t="s">
        <v>151</v>
      </c>
      <c r="E245" s="261">
        <v>300000</v>
      </c>
    </row>
    <row r="246" spans="1:5" s="255" customFormat="1" outlineLevel="2" x14ac:dyDescent="0.2">
      <c r="A246" s="262" t="s">
        <v>118</v>
      </c>
      <c r="B246" s="264" t="s">
        <v>9</v>
      </c>
      <c r="C246" s="264" t="s">
        <v>183</v>
      </c>
      <c r="D246" s="264" t="s">
        <v>176</v>
      </c>
      <c r="E246" s="261">
        <v>5284211.5199999996</v>
      </c>
    </row>
    <row r="247" spans="1:5" s="255" customFormat="1" outlineLevel="4" x14ac:dyDescent="0.2">
      <c r="A247" s="262" t="s">
        <v>119</v>
      </c>
      <c r="B247" s="264" t="s">
        <v>47</v>
      </c>
      <c r="C247" s="264" t="s">
        <v>183</v>
      </c>
      <c r="D247" s="264" t="s">
        <v>176</v>
      </c>
      <c r="E247" s="261">
        <v>5284211.5199999996</v>
      </c>
    </row>
    <row r="248" spans="1:5" s="255" customFormat="1" ht="38.25" outlineLevel="5" x14ac:dyDescent="0.2">
      <c r="A248" s="262" t="s">
        <v>616</v>
      </c>
      <c r="B248" s="264" t="s">
        <v>47</v>
      </c>
      <c r="C248" s="264" t="s">
        <v>199</v>
      </c>
      <c r="D248" s="264" t="s">
        <v>176</v>
      </c>
      <c r="E248" s="261">
        <v>5284211.5199999996</v>
      </c>
    </row>
    <row r="249" spans="1:5" s="255" customFormat="1" outlineLevel="6" x14ac:dyDescent="0.2">
      <c r="A249" s="262" t="s">
        <v>617</v>
      </c>
      <c r="B249" s="264" t="s">
        <v>47</v>
      </c>
      <c r="C249" s="264" t="s">
        <v>200</v>
      </c>
      <c r="D249" s="264" t="s">
        <v>176</v>
      </c>
      <c r="E249" s="261">
        <v>1738445.39</v>
      </c>
    </row>
    <row r="250" spans="1:5" s="255" customFormat="1" outlineLevel="7" x14ac:dyDescent="0.2">
      <c r="A250" s="262" t="s">
        <v>618</v>
      </c>
      <c r="B250" s="264" t="s">
        <v>47</v>
      </c>
      <c r="C250" s="264" t="s">
        <v>367</v>
      </c>
      <c r="D250" s="264" t="s">
        <v>176</v>
      </c>
      <c r="E250" s="261">
        <v>1738445.39</v>
      </c>
    </row>
    <row r="251" spans="1:5" s="255" customFormat="1" ht="38.25" outlineLevel="4" x14ac:dyDescent="0.2">
      <c r="A251" s="262" t="s">
        <v>619</v>
      </c>
      <c r="B251" s="264" t="s">
        <v>47</v>
      </c>
      <c r="C251" s="264" t="s">
        <v>620</v>
      </c>
      <c r="D251" s="264" t="s">
        <v>176</v>
      </c>
      <c r="E251" s="261">
        <v>193400</v>
      </c>
    </row>
    <row r="252" spans="1:5" s="255" customFormat="1" ht="51" outlineLevel="5" x14ac:dyDescent="0.2">
      <c r="A252" s="262" t="s">
        <v>202</v>
      </c>
      <c r="B252" s="264" t="s">
        <v>47</v>
      </c>
      <c r="C252" s="264" t="s">
        <v>620</v>
      </c>
      <c r="D252" s="264" t="s">
        <v>16</v>
      </c>
      <c r="E252" s="261">
        <v>193400</v>
      </c>
    </row>
    <row r="253" spans="1:5" s="255" customFormat="1" outlineLevel="6" x14ac:dyDescent="0.2">
      <c r="A253" s="262" t="s">
        <v>606</v>
      </c>
      <c r="B253" s="264" t="s">
        <v>47</v>
      </c>
      <c r="C253" s="264" t="s">
        <v>620</v>
      </c>
      <c r="D253" s="264" t="s">
        <v>607</v>
      </c>
      <c r="E253" s="261">
        <v>193400</v>
      </c>
    </row>
    <row r="254" spans="1:5" s="255" customFormat="1" ht="51" outlineLevel="7" x14ac:dyDescent="0.2">
      <c r="A254" s="262" t="s">
        <v>621</v>
      </c>
      <c r="B254" s="264" t="s">
        <v>47</v>
      </c>
      <c r="C254" s="264" t="s">
        <v>622</v>
      </c>
      <c r="D254" s="264" t="s">
        <v>176</v>
      </c>
      <c r="E254" s="261">
        <v>1528200</v>
      </c>
    </row>
    <row r="255" spans="1:5" s="255" customFormat="1" ht="51" outlineLevel="5" x14ac:dyDescent="0.2">
      <c r="A255" s="262" t="s">
        <v>202</v>
      </c>
      <c r="B255" s="264" t="s">
        <v>47</v>
      </c>
      <c r="C255" s="264" t="s">
        <v>622</v>
      </c>
      <c r="D255" s="264" t="s">
        <v>16</v>
      </c>
      <c r="E255" s="261">
        <v>486904.6</v>
      </c>
    </row>
    <row r="256" spans="1:5" s="255" customFormat="1" outlineLevel="6" x14ac:dyDescent="0.2">
      <c r="A256" s="262" t="s">
        <v>606</v>
      </c>
      <c r="B256" s="264" t="s">
        <v>47</v>
      </c>
      <c r="C256" s="264" t="s">
        <v>622</v>
      </c>
      <c r="D256" s="264" t="s">
        <v>607</v>
      </c>
      <c r="E256" s="261">
        <v>486904.6</v>
      </c>
    </row>
    <row r="257" spans="1:6" s="255" customFormat="1" ht="25.5" outlineLevel="7" x14ac:dyDescent="0.2">
      <c r="A257" s="262" t="s">
        <v>337</v>
      </c>
      <c r="B257" s="264" t="s">
        <v>47</v>
      </c>
      <c r="C257" s="264" t="s">
        <v>622</v>
      </c>
      <c r="D257" s="264" t="s">
        <v>150</v>
      </c>
      <c r="E257" s="261">
        <v>1041295.4</v>
      </c>
    </row>
    <row r="258" spans="1:6" s="255" customFormat="1" ht="25.5" outlineLevel="6" x14ac:dyDescent="0.2">
      <c r="A258" s="262" t="s">
        <v>338</v>
      </c>
      <c r="B258" s="264" t="s">
        <v>47</v>
      </c>
      <c r="C258" s="264" t="s">
        <v>622</v>
      </c>
      <c r="D258" s="264" t="s">
        <v>151</v>
      </c>
      <c r="E258" s="261">
        <v>1041295.4</v>
      </c>
    </row>
    <row r="259" spans="1:6" s="255" customFormat="1" ht="51" outlineLevel="7" x14ac:dyDescent="0.2">
      <c r="A259" s="262" t="s">
        <v>873</v>
      </c>
      <c r="B259" s="264" t="s">
        <v>47</v>
      </c>
      <c r="C259" s="264" t="s">
        <v>874</v>
      </c>
      <c r="D259" s="264" t="s">
        <v>176</v>
      </c>
      <c r="E259" s="261">
        <v>4000</v>
      </c>
    </row>
    <row r="260" spans="1:6" s="255" customFormat="1" ht="25.5" outlineLevel="4" x14ac:dyDescent="0.2">
      <c r="A260" s="262" t="s">
        <v>337</v>
      </c>
      <c r="B260" s="264" t="s">
        <v>47</v>
      </c>
      <c r="C260" s="264" t="s">
        <v>874</v>
      </c>
      <c r="D260" s="264" t="s">
        <v>150</v>
      </c>
      <c r="E260" s="261">
        <v>4000</v>
      </c>
    </row>
    <row r="261" spans="1:6" s="255" customFormat="1" ht="25.5" outlineLevel="5" x14ac:dyDescent="0.2">
      <c r="A261" s="262" t="s">
        <v>338</v>
      </c>
      <c r="B261" s="264" t="s">
        <v>47</v>
      </c>
      <c r="C261" s="264" t="s">
        <v>874</v>
      </c>
      <c r="D261" s="264" t="s">
        <v>151</v>
      </c>
      <c r="E261" s="261">
        <v>4000</v>
      </c>
    </row>
    <row r="262" spans="1:6" s="255" customFormat="1" ht="38.25" customHeight="1" outlineLevel="6" x14ac:dyDescent="0.2">
      <c r="A262" s="262" t="s">
        <v>875</v>
      </c>
      <c r="B262" s="264" t="s">
        <v>47</v>
      </c>
      <c r="C262" s="264" t="s">
        <v>876</v>
      </c>
      <c r="D262" s="264" t="s">
        <v>176</v>
      </c>
      <c r="E262" s="261">
        <v>2645.39</v>
      </c>
    </row>
    <row r="263" spans="1:6" s="255" customFormat="1" ht="25.5" outlineLevel="7" x14ac:dyDescent="0.2">
      <c r="A263" s="262" t="s">
        <v>337</v>
      </c>
      <c r="B263" s="264" t="s">
        <v>47</v>
      </c>
      <c r="C263" s="264" t="s">
        <v>876</v>
      </c>
      <c r="D263" s="264" t="s">
        <v>150</v>
      </c>
      <c r="E263" s="261">
        <v>2645.39</v>
      </c>
    </row>
    <row r="264" spans="1:6" s="255" customFormat="1" ht="25.5" x14ac:dyDescent="0.2">
      <c r="A264" s="262" t="s">
        <v>338</v>
      </c>
      <c r="B264" s="264" t="s">
        <v>47</v>
      </c>
      <c r="C264" s="264" t="s">
        <v>876</v>
      </c>
      <c r="D264" s="264" t="s">
        <v>151</v>
      </c>
      <c r="E264" s="261">
        <v>2645.39</v>
      </c>
      <c r="F264" s="204"/>
    </row>
    <row r="265" spans="1:6" ht="38.25" x14ac:dyDescent="0.2">
      <c r="A265" s="262" t="s">
        <v>842</v>
      </c>
      <c r="B265" s="264" t="s">
        <v>47</v>
      </c>
      <c r="C265" s="264" t="s">
        <v>624</v>
      </c>
      <c r="D265" s="264" t="s">
        <v>176</v>
      </c>
      <c r="E265" s="261">
        <v>10200</v>
      </c>
    </row>
    <row r="266" spans="1:6" ht="51" x14ac:dyDescent="0.2">
      <c r="A266" s="262" t="s">
        <v>202</v>
      </c>
      <c r="B266" s="264" t="s">
        <v>47</v>
      </c>
      <c r="C266" s="264" t="s">
        <v>624</v>
      </c>
      <c r="D266" s="264" t="s">
        <v>16</v>
      </c>
      <c r="E266" s="261">
        <v>10200</v>
      </c>
    </row>
    <row r="267" spans="1:6" x14ac:dyDescent="0.2">
      <c r="A267" s="262" t="s">
        <v>606</v>
      </c>
      <c r="B267" s="264" t="s">
        <v>47</v>
      </c>
      <c r="C267" s="264" t="s">
        <v>624</v>
      </c>
      <c r="D267" s="264" t="s">
        <v>607</v>
      </c>
      <c r="E267" s="261">
        <v>10200</v>
      </c>
    </row>
    <row r="268" spans="1:6" x14ac:dyDescent="0.2">
      <c r="A268" s="262" t="s">
        <v>368</v>
      </c>
      <c r="B268" s="264" t="s">
        <v>47</v>
      </c>
      <c r="C268" s="264" t="s">
        <v>201</v>
      </c>
      <c r="D268" s="264" t="s">
        <v>176</v>
      </c>
      <c r="E268" s="261">
        <v>3545766.13</v>
      </c>
    </row>
    <row r="269" spans="1:6" ht="25.5" x14ac:dyDescent="0.2">
      <c r="A269" s="262" t="s">
        <v>625</v>
      </c>
      <c r="B269" s="264" t="s">
        <v>47</v>
      </c>
      <c r="C269" s="264" t="s">
        <v>369</v>
      </c>
      <c r="D269" s="264" t="s">
        <v>176</v>
      </c>
      <c r="E269" s="261">
        <v>3545766.13</v>
      </c>
    </row>
    <row r="270" spans="1:6" ht="38.25" x14ac:dyDescent="0.2">
      <c r="A270" s="262" t="s">
        <v>393</v>
      </c>
      <c r="B270" s="264" t="s">
        <v>47</v>
      </c>
      <c r="C270" s="264" t="s">
        <v>626</v>
      </c>
      <c r="D270" s="264" t="s">
        <v>176</v>
      </c>
      <c r="E270" s="261">
        <v>70000</v>
      </c>
    </row>
    <row r="271" spans="1:6" ht="51" x14ac:dyDescent="0.2">
      <c r="A271" s="262" t="s">
        <v>202</v>
      </c>
      <c r="B271" s="264" t="s">
        <v>47</v>
      </c>
      <c r="C271" s="264" t="s">
        <v>626</v>
      </c>
      <c r="D271" s="264" t="s">
        <v>16</v>
      </c>
      <c r="E271" s="261">
        <v>70000</v>
      </c>
    </row>
    <row r="272" spans="1:6" x14ac:dyDescent="0.2">
      <c r="A272" s="262" t="s">
        <v>606</v>
      </c>
      <c r="B272" s="264" t="s">
        <v>47</v>
      </c>
      <c r="C272" s="264" t="s">
        <v>626</v>
      </c>
      <c r="D272" s="264" t="s">
        <v>607</v>
      </c>
      <c r="E272" s="261">
        <v>70000</v>
      </c>
    </row>
    <row r="273" spans="1:5" ht="38.25" x14ac:dyDescent="0.2">
      <c r="A273" s="262" t="s">
        <v>619</v>
      </c>
      <c r="B273" s="264" t="s">
        <v>47</v>
      </c>
      <c r="C273" s="264" t="s">
        <v>627</v>
      </c>
      <c r="D273" s="264" t="s">
        <v>176</v>
      </c>
      <c r="E273" s="261">
        <v>1420400</v>
      </c>
    </row>
    <row r="274" spans="1:5" ht="51" x14ac:dyDescent="0.2">
      <c r="A274" s="262" t="s">
        <v>202</v>
      </c>
      <c r="B274" s="264" t="s">
        <v>47</v>
      </c>
      <c r="C274" s="264" t="s">
        <v>627</v>
      </c>
      <c r="D274" s="264" t="s">
        <v>16</v>
      </c>
      <c r="E274" s="261">
        <v>1420400</v>
      </c>
    </row>
    <row r="275" spans="1:5" x14ac:dyDescent="0.2">
      <c r="A275" s="262" t="s">
        <v>606</v>
      </c>
      <c r="B275" s="264" t="s">
        <v>47</v>
      </c>
      <c r="C275" s="264" t="s">
        <v>627</v>
      </c>
      <c r="D275" s="264" t="s">
        <v>607</v>
      </c>
      <c r="E275" s="261">
        <v>1420400</v>
      </c>
    </row>
    <row r="276" spans="1:5" ht="76.5" x14ac:dyDescent="0.2">
      <c r="A276" s="262" t="s">
        <v>843</v>
      </c>
      <c r="B276" s="264" t="s">
        <v>47</v>
      </c>
      <c r="C276" s="264" t="s">
        <v>844</v>
      </c>
      <c r="D276" s="264" t="s">
        <v>176</v>
      </c>
      <c r="E276" s="261">
        <v>493500</v>
      </c>
    </row>
    <row r="277" spans="1:5" ht="25.5" x14ac:dyDescent="0.2">
      <c r="A277" s="262" t="s">
        <v>337</v>
      </c>
      <c r="B277" s="264" t="s">
        <v>47</v>
      </c>
      <c r="C277" s="264" t="s">
        <v>844</v>
      </c>
      <c r="D277" s="264" t="s">
        <v>150</v>
      </c>
      <c r="E277" s="261">
        <v>493500</v>
      </c>
    </row>
    <row r="278" spans="1:5" ht="25.5" x14ac:dyDescent="0.2">
      <c r="A278" s="262" t="s">
        <v>338</v>
      </c>
      <c r="B278" s="264" t="s">
        <v>47</v>
      </c>
      <c r="C278" s="264" t="s">
        <v>844</v>
      </c>
      <c r="D278" s="264" t="s">
        <v>151</v>
      </c>
      <c r="E278" s="261">
        <v>493500</v>
      </c>
    </row>
    <row r="279" spans="1:5" ht="25.5" x14ac:dyDescent="0.2">
      <c r="A279" s="262" t="s">
        <v>628</v>
      </c>
      <c r="B279" s="264" t="s">
        <v>47</v>
      </c>
      <c r="C279" s="264" t="s">
        <v>629</v>
      </c>
      <c r="D279" s="264" t="s">
        <v>176</v>
      </c>
      <c r="E279" s="261">
        <v>1486966.13</v>
      </c>
    </row>
    <row r="280" spans="1:5" ht="51" x14ac:dyDescent="0.2">
      <c r="A280" s="262" t="s">
        <v>202</v>
      </c>
      <c r="B280" s="264" t="s">
        <v>47</v>
      </c>
      <c r="C280" s="264" t="s">
        <v>629</v>
      </c>
      <c r="D280" s="264" t="s">
        <v>16</v>
      </c>
      <c r="E280" s="261">
        <v>816466.13</v>
      </c>
    </row>
    <row r="281" spans="1:5" x14ac:dyDescent="0.2">
      <c r="A281" s="262" t="s">
        <v>606</v>
      </c>
      <c r="B281" s="264" t="s">
        <v>47</v>
      </c>
      <c r="C281" s="264" t="s">
        <v>629</v>
      </c>
      <c r="D281" s="264" t="s">
        <v>607</v>
      </c>
      <c r="E281" s="261">
        <v>816466.13</v>
      </c>
    </row>
    <row r="282" spans="1:5" ht="25.5" x14ac:dyDescent="0.2">
      <c r="A282" s="262" t="s">
        <v>337</v>
      </c>
      <c r="B282" s="264" t="s">
        <v>47</v>
      </c>
      <c r="C282" s="264" t="s">
        <v>629</v>
      </c>
      <c r="D282" s="264" t="s">
        <v>150</v>
      </c>
      <c r="E282" s="261">
        <v>670500</v>
      </c>
    </row>
    <row r="283" spans="1:5" ht="25.5" x14ac:dyDescent="0.2">
      <c r="A283" s="262" t="s">
        <v>338</v>
      </c>
      <c r="B283" s="264" t="s">
        <v>47</v>
      </c>
      <c r="C283" s="264" t="s">
        <v>629</v>
      </c>
      <c r="D283" s="264" t="s">
        <v>151</v>
      </c>
      <c r="E283" s="261">
        <v>670500</v>
      </c>
    </row>
    <row r="284" spans="1:5" ht="38.25" x14ac:dyDescent="0.2">
      <c r="A284" s="262" t="s">
        <v>623</v>
      </c>
      <c r="B284" s="264" t="s">
        <v>47</v>
      </c>
      <c r="C284" s="264" t="s">
        <v>630</v>
      </c>
      <c r="D284" s="264" t="s">
        <v>176</v>
      </c>
      <c r="E284" s="261">
        <v>74900</v>
      </c>
    </row>
    <row r="285" spans="1:5" ht="51" x14ac:dyDescent="0.2">
      <c r="A285" s="262" t="s">
        <v>202</v>
      </c>
      <c r="B285" s="264" t="s">
        <v>47</v>
      </c>
      <c r="C285" s="264" t="s">
        <v>630</v>
      </c>
      <c r="D285" s="264" t="s">
        <v>16</v>
      </c>
      <c r="E285" s="261">
        <v>74900</v>
      </c>
    </row>
    <row r="286" spans="1:5" x14ac:dyDescent="0.2">
      <c r="A286" s="262" t="s">
        <v>606</v>
      </c>
      <c r="B286" s="264" t="s">
        <v>47</v>
      </c>
      <c r="C286" s="264" t="s">
        <v>630</v>
      </c>
      <c r="D286" s="264" t="s">
        <v>607</v>
      </c>
      <c r="E286" s="261">
        <v>74900</v>
      </c>
    </row>
    <row r="287" spans="1:5" x14ac:dyDescent="0.2">
      <c r="A287" s="262" t="s">
        <v>56</v>
      </c>
      <c r="B287" s="264" t="s">
        <v>33</v>
      </c>
      <c r="C287" s="264" t="s">
        <v>183</v>
      </c>
      <c r="D287" s="264" t="s">
        <v>176</v>
      </c>
      <c r="E287" s="261">
        <v>283000</v>
      </c>
    </row>
    <row r="288" spans="1:5" x14ac:dyDescent="0.2">
      <c r="A288" s="262" t="s">
        <v>57</v>
      </c>
      <c r="B288" s="264" t="s">
        <v>54</v>
      </c>
      <c r="C288" s="264" t="s">
        <v>183</v>
      </c>
      <c r="D288" s="264" t="s">
        <v>176</v>
      </c>
      <c r="E288" s="261">
        <v>283000</v>
      </c>
    </row>
    <row r="289" spans="1:5" ht="25.5" x14ac:dyDescent="0.2">
      <c r="A289" s="262" t="s">
        <v>631</v>
      </c>
      <c r="B289" s="264" t="s">
        <v>54</v>
      </c>
      <c r="C289" s="264" t="s">
        <v>194</v>
      </c>
      <c r="D289" s="264" t="s">
        <v>176</v>
      </c>
      <c r="E289" s="261">
        <v>283000</v>
      </c>
    </row>
    <row r="290" spans="1:5" ht="25.5" x14ac:dyDescent="0.2">
      <c r="A290" s="262" t="s">
        <v>632</v>
      </c>
      <c r="B290" s="264" t="s">
        <v>54</v>
      </c>
      <c r="C290" s="264" t="s">
        <v>370</v>
      </c>
      <c r="D290" s="264" t="s">
        <v>176</v>
      </c>
      <c r="E290" s="261">
        <v>131000</v>
      </c>
    </row>
    <row r="291" spans="1:5" x14ac:dyDescent="0.2">
      <c r="A291" s="262" t="s">
        <v>633</v>
      </c>
      <c r="B291" s="264" t="s">
        <v>54</v>
      </c>
      <c r="C291" s="264" t="s">
        <v>634</v>
      </c>
      <c r="D291" s="264" t="s">
        <v>176</v>
      </c>
      <c r="E291" s="261">
        <v>131000</v>
      </c>
    </row>
    <row r="292" spans="1:5" x14ac:dyDescent="0.2">
      <c r="A292" s="262" t="s">
        <v>58</v>
      </c>
      <c r="B292" s="264" t="s">
        <v>54</v>
      </c>
      <c r="C292" s="264" t="s">
        <v>634</v>
      </c>
      <c r="D292" s="264" t="s">
        <v>120</v>
      </c>
      <c r="E292" s="261">
        <v>131000</v>
      </c>
    </row>
    <row r="293" spans="1:5" ht="25.5" x14ac:dyDescent="0.2">
      <c r="A293" s="262" t="s">
        <v>59</v>
      </c>
      <c r="B293" s="264" t="s">
        <v>54</v>
      </c>
      <c r="C293" s="264" t="s">
        <v>634</v>
      </c>
      <c r="D293" s="264" t="s">
        <v>61</v>
      </c>
      <c r="E293" s="261">
        <v>131000</v>
      </c>
    </row>
    <row r="294" spans="1:5" ht="25.5" x14ac:dyDescent="0.2">
      <c r="A294" s="262" t="s">
        <v>635</v>
      </c>
      <c r="B294" s="264" t="s">
        <v>54</v>
      </c>
      <c r="C294" s="264" t="s">
        <v>636</v>
      </c>
      <c r="D294" s="264" t="s">
        <v>176</v>
      </c>
      <c r="E294" s="261">
        <v>152000</v>
      </c>
    </row>
    <row r="295" spans="1:5" x14ac:dyDescent="0.2">
      <c r="A295" s="262" t="s">
        <v>633</v>
      </c>
      <c r="B295" s="264" t="s">
        <v>54</v>
      </c>
      <c r="C295" s="264" t="s">
        <v>637</v>
      </c>
      <c r="D295" s="264" t="s">
        <v>176</v>
      </c>
      <c r="E295" s="261">
        <v>152000</v>
      </c>
    </row>
    <row r="296" spans="1:5" x14ac:dyDescent="0.2">
      <c r="A296" s="262" t="s">
        <v>58</v>
      </c>
      <c r="B296" s="264" t="s">
        <v>54</v>
      </c>
      <c r="C296" s="264" t="s">
        <v>637</v>
      </c>
      <c r="D296" s="264" t="s">
        <v>120</v>
      </c>
      <c r="E296" s="261">
        <v>152000</v>
      </c>
    </row>
    <row r="297" spans="1:5" ht="25.5" x14ac:dyDescent="0.2">
      <c r="A297" s="262" t="s">
        <v>59</v>
      </c>
      <c r="B297" s="264" t="s">
        <v>54</v>
      </c>
      <c r="C297" s="264" t="s">
        <v>637</v>
      </c>
      <c r="D297" s="264" t="s">
        <v>61</v>
      </c>
      <c r="E297" s="261">
        <v>152000</v>
      </c>
    </row>
    <row r="298" spans="1:5" x14ac:dyDescent="0.2">
      <c r="A298" s="262" t="s">
        <v>139</v>
      </c>
      <c r="B298" s="264" t="s">
        <v>132</v>
      </c>
      <c r="C298" s="264" t="s">
        <v>183</v>
      </c>
      <c r="D298" s="264" t="s">
        <v>176</v>
      </c>
      <c r="E298" s="261">
        <v>2765511.67</v>
      </c>
    </row>
    <row r="299" spans="1:5" x14ac:dyDescent="0.2">
      <c r="A299" s="262" t="s">
        <v>140</v>
      </c>
      <c r="B299" s="264" t="s">
        <v>39</v>
      </c>
      <c r="C299" s="264" t="s">
        <v>183</v>
      </c>
      <c r="D299" s="264" t="s">
        <v>176</v>
      </c>
      <c r="E299" s="261">
        <v>2765511.67</v>
      </c>
    </row>
    <row r="300" spans="1:5" ht="25.5" x14ac:dyDescent="0.2">
      <c r="A300" s="262" t="s">
        <v>638</v>
      </c>
      <c r="B300" s="264" t="s">
        <v>39</v>
      </c>
      <c r="C300" s="264" t="s">
        <v>196</v>
      </c>
      <c r="D300" s="264" t="s">
        <v>176</v>
      </c>
      <c r="E300" s="261">
        <v>2765511.67</v>
      </c>
    </row>
    <row r="301" spans="1:5" ht="38.25" x14ac:dyDescent="0.2">
      <c r="A301" s="262" t="s">
        <v>371</v>
      </c>
      <c r="B301" s="264" t="s">
        <v>39</v>
      </c>
      <c r="C301" s="264" t="s">
        <v>372</v>
      </c>
      <c r="D301" s="264" t="s">
        <v>176</v>
      </c>
      <c r="E301" s="261">
        <v>50000</v>
      </c>
    </row>
    <row r="302" spans="1:5" ht="38.25" x14ac:dyDescent="0.2">
      <c r="A302" s="262" t="s">
        <v>639</v>
      </c>
      <c r="B302" s="264" t="s">
        <v>39</v>
      </c>
      <c r="C302" s="264" t="s">
        <v>640</v>
      </c>
      <c r="D302" s="264" t="s">
        <v>176</v>
      </c>
      <c r="E302" s="261">
        <v>50000</v>
      </c>
    </row>
    <row r="303" spans="1:5" ht="25.5" x14ac:dyDescent="0.2">
      <c r="A303" s="262" t="s">
        <v>337</v>
      </c>
      <c r="B303" s="264" t="s">
        <v>39</v>
      </c>
      <c r="C303" s="264" t="s">
        <v>640</v>
      </c>
      <c r="D303" s="264" t="s">
        <v>150</v>
      </c>
      <c r="E303" s="261">
        <v>50000</v>
      </c>
    </row>
    <row r="304" spans="1:5" ht="25.5" x14ac:dyDescent="0.2">
      <c r="A304" s="262" t="s">
        <v>338</v>
      </c>
      <c r="B304" s="264" t="s">
        <v>39</v>
      </c>
      <c r="C304" s="264" t="s">
        <v>640</v>
      </c>
      <c r="D304" s="264" t="s">
        <v>151</v>
      </c>
      <c r="E304" s="261">
        <v>50000</v>
      </c>
    </row>
    <row r="305" spans="1:6" ht="25.5" x14ac:dyDescent="0.2">
      <c r="A305" s="262" t="s">
        <v>641</v>
      </c>
      <c r="B305" s="264" t="s">
        <v>39</v>
      </c>
      <c r="C305" s="264" t="s">
        <v>373</v>
      </c>
      <c r="D305" s="264" t="s">
        <v>176</v>
      </c>
      <c r="E305" s="261">
        <v>1715511.67</v>
      </c>
    </row>
    <row r="306" spans="1:6" ht="38.25" x14ac:dyDescent="0.2">
      <c r="A306" s="262" t="s">
        <v>393</v>
      </c>
      <c r="B306" s="264" t="s">
        <v>39</v>
      </c>
      <c r="C306" s="264" t="s">
        <v>642</v>
      </c>
      <c r="D306" s="264" t="s">
        <v>176</v>
      </c>
      <c r="E306" s="261">
        <v>50000</v>
      </c>
    </row>
    <row r="307" spans="1:6" ht="51" x14ac:dyDescent="0.2">
      <c r="A307" s="262" t="s">
        <v>202</v>
      </c>
      <c r="B307" s="264" t="s">
        <v>39</v>
      </c>
      <c r="C307" s="264" t="s">
        <v>642</v>
      </c>
      <c r="D307" s="264" t="s">
        <v>16</v>
      </c>
      <c r="E307" s="261">
        <v>50000</v>
      </c>
    </row>
    <row r="308" spans="1:6" x14ac:dyDescent="0.2">
      <c r="A308" s="262" t="s">
        <v>606</v>
      </c>
      <c r="B308" s="264" t="s">
        <v>39</v>
      </c>
      <c r="C308" s="264" t="s">
        <v>642</v>
      </c>
      <c r="D308" s="264" t="s">
        <v>607</v>
      </c>
      <c r="E308" s="261">
        <v>50000</v>
      </c>
    </row>
    <row r="309" spans="1:6" x14ac:dyDescent="0.2">
      <c r="A309" s="262" t="s">
        <v>643</v>
      </c>
      <c r="B309" s="264" t="s">
        <v>39</v>
      </c>
      <c r="C309" s="264" t="s">
        <v>644</v>
      </c>
      <c r="D309" s="264" t="s">
        <v>176</v>
      </c>
      <c r="E309" s="261">
        <v>1665511.67</v>
      </c>
    </row>
    <row r="310" spans="1:6" ht="51" x14ac:dyDescent="0.2">
      <c r="A310" s="262" t="s">
        <v>202</v>
      </c>
      <c r="B310" s="264" t="s">
        <v>39</v>
      </c>
      <c r="C310" s="264" t="s">
        <v>644</v>
      </c>
      <c r="D310" s="264" t="s">
        <v>16</v>
      </c>
      <c r="E310" s="261">
        <v>1465511.67</v>
      </c>
    </row>
    <row r="311" spans="1:6" x14ac:dyDescent="0.2">
      <c r="A311" s="262" t="s">
        <v>606</v>
      </c>
      <c r="B311" s="264" t="s">
        <v>39</v>
      </c>
      <c r="C311" s="264" t="s">
        <v>644</v>
      </c>
      <c r="D311" s="264" t="s">
        <v>607</v>
      </c>
      <c r="E311" s="261">
        <v>1465511.67</v>
      </c>
    </row>
    <row r="312" spans="1:6" ht="25.5" x14ac:dyDescent="0.2">
      <c r="A312" s="262" t="s">
        <v>337</v>
      </c>
      <c r="B312" s="264" t="s">
        <v>39</v>
      </c>
      <c r="C312" s="264" t="s">
        <v>644</v>
      </c>
      <c r="D312" s="264" t="s">
        <v>150</v>
      </c>
      <c r="E312" s="261">
        <v>200000</v>
      </c>
    </row>
    <row r="313" spans="1:6" ht="25.5" x14ac:dyDescent="0.2">
      <c r="A313" s="262" t="s">
        <v>338</v>
      </c>
      <c r="B313" s="264" t="s">
        <v>39</v>
      </c>
      <c r="C313" s="264" t="s">
        <v>644</v>
      </c>
      <c r="D313" s="264" t="s">
        <v>151</v>
      </c>
      <c r="E313" s="261">
        <v>200000</v>
      </c>
    </row>
    <row r="314" spans="1:6" ht="25.5" x14ac:dyDescent="0.2">
      <c r="A314" s="262" t="s">
        <v>765</v>
      </c>
      <c r="B314" s="264" t="s">
        <v>39</v>
      </c>
      <c r="C314" s="264" t="s">
        <v>645</v>
      </c>
      <c r="D314" s="264" t="s">
        <v>176</v>
      </c>
      <c r="E314" s="261">
        <v>1000000</v>
      </c>
    </row>
    <row r="315" spans="1:6" x14ac:dyDescent="0.2">
      <c r="A315" s="262" t="s">
        <v>646</v>
      </c>
      <c r="B315" s="264" t="s">
        <v>39</v>
      </c>
      <c r="C315" s="264" t="s">
        <v>647</v>
      </c>
      <c r="D315" s="264" t="s">
        <v>176</v>
      </c>
      <c r="E315" s="261">
        <v>1000000</v>
      </c>
    </row>
    <row r="316" spans="1:6" ht="25.5" x14ac:dyDescent="0.2">
      <c r="A316" s="262" t="s">
        <v>337</v>
      </c>
      <c r="B316" s="264" t="s">
        <v>39</v>
      </c>
      <c r="C316" s="264" t="s">
        <v>647</v>
      </c>
      <c r="D316" s="264" t="s">
        <v>150</v>
      </c>
      <c r="E316" s="261">
        <v>1000000</v>
      </c>
    </row>
    <row r="317" spans="1:6" ht="25.5" x14ac:dyDescent="0.2">
      <c r="A317" s="262" t="s">
        <v>338</v>
      </c>
      <c r="B317" s="264" t="s">
        <v>39</v>
      </c>
      <c r="C317" s="264" t="s">
        <v>647</v>
      </c>
      <c r="D317" s="264" t="s">
        <v>151</v>
      </c>
      <c r="E317" s="261">
        <v>1000000</v>
      </c>
    </row>
    <row r="318" spans="1:6" x14ac:dyDescent="0.2">
      <c r="A318" s="287" t="s">
        <v>122</v>
      </c>
      <c r="B318" s="288"/>
      <c r="C318" s="288"/>
      <c r="D318" s="288"/>
      <c r="E318" s="263">
        <v>59846925.229999997</v>
      </c>
      <c r="F318" s="204" t="s">
        <v>86</v>
      </c>
    </row>
  </sheetData>
  <mergeCells count="5">
    <mergeCell ref="A1:F1"/>
    <mergeCell ref="A3:E3"/>
    <mergeCell ref="A5:E5"/>
    <mergeCell ref="A4:E4"/>
    <mergeCell ref="A318:D318"/>
  </mergeCells>
  <pageMargins left="1.1811023622047245" right="0.39370078740157483" top="0.78740157480314965" bottom="0.78740157480314965" header="0.51181102362204722" footer="0.51181102362204722"/>
  <pageSetup paperSize="9" scale="68" fitToWidth="2" fitToHeight="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92D050"/>
    <pageSetUpPr fitToPage="1"/>
  </sheetPr>
  <dimension ref="A1:F403"/>
  <sheetViews>
    <sheetView view="pageBreakPreview" zoomScale="60" zoomScaleNormal="70" workbookViewId="0">
      <selection activeCell="A4" sqref="A4:E4"/>
    </sheetView>
  </sheetViews>
  <sheetFormatPr defaultRowHeight="12.75" outlineLevelRow="7" x14ac:dyDescent="0.2"/>
  <cols>
    <col min="1" max="1" width="67.42578125" style="141" customWidth="1"/>
    <col min="2" max="2" width="13.85546875" style="132" customWidth="1"/>
    <col min="3" max="3" width="12" style="132" customWidth="1"/>
    <col min="4" max="4" width="8.85546875" style="132" customWidth="1"/>
    <col min="5" max="5" width="13" style="132" customWidth="1"/>
    <col min="6" max="6" width="4.140625" style="132" customWidth="1"/>
    <col min="7" max="16384" width="9.140625" style="132"/>
  </cols>
  <sheetData>
    <row r="1" spans="1:5" x14ac:dyDescent="0.2">
      <c r="A1" s="289" t="s">
        <v>823</v>
      </c>
      <c r="B1" s="290"/>
      <c r="C1" s="290"/>
      <c r="D1" s="290"/>
      <c r="E1" s="290"/>
    </row>
    <row r="2" spans="1:5" x14ac:dyDescent="0.2">
      <c r="A2" s="171"/>
      <c r="B2" s="172"/>
      <c r="C2" s="172"/>
      <c r="D2" s="173"/>
      <c r="E2" s="170"/>
    </row>
    <row r="3" spans="1:5" x14ac:dyDescent="0.2">
      <c r="A3" s="291" t="s">
        <v>822</v>
      </c>
      <c r="B3" s="291"/>
      <c r="C3" s="291"/>
      <c r="D3" s="291"/>
      <c r="E3" s="295"/>
    </row>
    <row r="4" spans="1:5" ht="33" customHeight="1" x14ac:dyDescent="0.2">
      <c r="A4" s="291" t="s">
        <v>536</v>
      </c>
      <c r="B4" s="291"/>
      <c r="C4" s="291"/>
      <c r="D4" s="291"/>
      <c r="E4" s="291"/>
    </row>
    <row r="5" spans="1:5" x14ac:dyDescent="0.2">
      <c r="A5" s="291" t="s">
        <v>521</v>
      </c>
      <c r="B5" s="291"/>
      <c r="C5" s="291"/>
      <c r="D5" s="291"/>
      <c r="E5" s="292"/>
    </row>
    <row r="6" spans="1:5" x14ac:dyDescent="0.2">
      <c r="A6" s="293" t="s">
        <v>130</v>
      </c>
      <c r="B6" s="293"/>
      <c r="C6" s="293"/>
      <c r="D6" s="293"/>
      <c r="E6" s="294"/>
    </row>
    <row r="7" spans="1:5" s="176" customFormat="1" ht="38.25" x14ac:dyDescent="0.2">
      <c r="A7" s="82" t="s">
        <v>68</v>
      </c>
      <c r="B7" s="174" t="s">
        <v>1</v>
      </c>
      <c r="C7" s="174" t="s">
        <v>2</v>
      </c>
      <c r="D7" s="174" t="s">
        <v>76</v>
      </c>
      <c r="E7" s="175" t="s">
        <v>64</v>
      </c>
    </row>
    <row r="8" spans="1:5" s="224" customFormat="1" ht="38.25" x14ac:dyDescent="0.2">
      <c r="A8" s="262" t="s">
        <v>374</v>
      </c>
      <c r="B8" s="264" t="s">
        <v>184</v>
      </c>
      <c r="C8" s="264" t="s">
        <v>176</v>
      </c>
      <c r="D8" s="264" t="s">
        <v>138</v>
      </c>
      <c r="E8" s="261">
        <v>17846465.07</v>
      </c>
    </row>
    <row r="9" spans="1:5" s="224" customFormat="1" ht="38.25" outlineLevel="1" x14ac:dyDescent="0.2">
      <c r="A9" s="262" t="s">
        <v>648</v>
      </c>
      <c r="B9" s="264" t="s">
        <v>185</v>
      </c>
      <c r="C9" s="264" t="s">
        <v>176</v>
      </c>
      <c r="D9" s="264" t="s">
        <v>138</v>
      </c>
      <c r="E9" s="261">
        <v>17846465.07</v>
      </c>
    </row>
    <row r="10" spans="1:5" s="224" customFormat="1" ht="51" outlineLevel="2" x14ac:dyDescent="0.2">
      <c r="A10" s="262" t="s">
        <v>649</v>
      </c>
      <c r="B10" s="264" t="s">
        <v>336</v>
      </c>
      <c r="C10" s="264" t="s">
        <v>176</v>
      </c>
      <c r="D10" s="264" t="s">
        <v>138</v>
      </c>
      <c r="E10" s="261">
        <v>7388643.7300000004</v>
      </c>
    </row>
    <row r="11" spans="1:5" s="224" customFormat="1" ht="25.5" outlineLevel="3" x14ac:dyDescent="0.2">
      <c r="A11" s="262" t="s">
        <v>422</v>
      </c>
      <c r="B11" s="264" t="s">
        <v>400</v>
      </c>
      <c r="C11" s="264" t="s">
        <v>176</v>
      </c>
      <c r="D11" s="264" t="s">
        <v>138</v>
      </c>
      <c r="E11" s="261">
        <v>866619.54</v>
      </c>
    </row>
    <row r="12" spans="1:5" s="224" customFormat="1" ht="51" outlineLevel="4" x14ac:dyDescent="0.2">
      <c r="A12" s="262" t="s">
        <v>414</v>
      </c>
      <c r="B12" s="264" t="s">
        <v>400</v>
      </c>
      <c r="C12" s="264" t="s">
        <v>16</v>
      </c>
      <c r="D12" s="264" t="s">
        <v>138</v>
      </c>
      <c r="E12" s="261">
        <v>866619.54</v>
      </c>
    </row>
    <row r="13" spans="1:5" s="224" customFormat="1" ht="25.5" outlineLevel="5" x14ac:dyDescent="0.2">
      <c r="A13" s="262" t="s">
        <v>415</v>
      </c>
      <c r="B13" s="264" t="s">
        <v>400</v>
      </c>
      <c r="C13" s="264" t="s">
        <v>17</v>
      </c>
      <c r="D13" s="264" t="s">
        <v>138</v>
      </c>
      <c r="E13" s="261">
        <v>866619.54</v>
      </c>
    </row>
    <row r="14" spans="1:5" s="224" customFormat="1" outlineLevel="6" x14ac:dyDescent="0.2">
      <c r="A14" s="262" t="s">
        <v>416</v>
      </c>
      <c r="B14" s="264" t="s">
        <v>400</v>
      </c>
      <c r="C14" s="264" t="s">
        <v>17</v>
      </c>
      <c r="D14" s="264" t="s">
        <v>102</v>
      </c>
      <c r="E14" s="261">
        <v>866619.54</v>
      </c>
    </row>
    <row r="15" spans="1:5" s="224" customFormat="1" ht="38.25" outlineLevel="7" x14ac:dyDescent="0.2">
      <c r="A15" s="262" t="s">
        <v>423</v>
      </c>
      <c r="B15" s="264" t="s">
        <v>400</v>
      </c>
      <c r="C15" s="264" t="s">
        <v>17</v>
      </c>
      <c r="D15" s="264" t="s">
        <v>148</v>
      </c>
      <c r="E15" s="261">
        <v>866619.54</v>
      </c>
    </row>
    <row r="16" spans="1:5" s="224" customFormat="1" ht="25.5" outlineLevel="3" x14ac:dyDescent="0.2">
      <c r="A16" s="262" t="s">
        <v>424</v>
      </c>
      <c r="B16" s="264" t="s">
        <v>396</v>
      </c>
      <c r="C16" s="264" t="s">
        <v>176</v>
      </c>
      <c r="D16" s="264" t="s">
        <v>138</v>
      </c>
      <c r="E16" s="261">
        <v>1393668.45</v>
      </c>
    </row>
    <row r="17" spans="1:5" s="224" customFormat="1" ht="51" outlineLevel="4" x14ac:dyDescent="0.2">
      <c r="A17" s="262" t="s">
        <v>414</v>
      </c>
      <c r="B17" s="264" t="s">
        <v>396</v>
      </c>
      <c r="C17" s="264" t="s">
        <v>16</v>
      </c>
      <c r="D17" s="264" t="s">
        <v>138</v>
      </c>
      <c r="E17" s="261">
        <v>1393668.45</v>
      </c>
    </row>
    <row r="18" spans="1:5" s="224" customFormat="1" ht="25.5" outlineLevel="5" x14ac:dyDescent="0.2">
      <c r="A18" s="262" t="s">
        <v>415</v>
      </c>
      <c r="B18" s="264" t="s">
        <v>396</v>
      </c>
      <c r="C18" s="264" t="s">
        <v>17</v>
      </c>
      <c r="D18" s="264" t="s">
        <v>138</v>
      </c>
      <c r="E18" s="261">
        <v>1393668.45</v>
      </c>
    </row>
    <row r="19" spans="1:5" s="224" customFormat="1" outlineLevel="6" x14ac:dyDescent="0.2">
      <c r="A19" s="262" t="s">
        <v>416</v>
      </c>
      <c r="B19" s="264" t="s">
        <v>396</v>
      </c>
      <c r="C19" s="264" t="s">
        <v>17</v>
      </c>
      <c r="D19" s="264" t="s">
        <v>102</v>
      </c>
      <c r="E19" s="261">
        <v>1393668.45</v>
      </c>
    </row>
    <row r="20" spans="1:5" s="224" customFormat="1" ht="38.25" outlineLevel="7" x14ac:dyDescent="0.2">
      <c r="A20" s="262" t="s">
        <v>425</v>
      </c>
      <c r="B20" s="264" t="s">
        <v>396</v>
      </c>
      <c r="C20" s="264" t="s">
        <v>17</v>
      </c>
      <c r="D20" s="264" t="s">
        <v>168</v>
      </c>
      <c r="E20" s="261">
        <v>310535.95</v>
      </c>
    </row>
    <row r="21" spans="1:5" s="224" customFormat="1" ht="38.25" outlineLevel="7" x14ac:dyDescent="0.2">
      <c r="A21" s="262" t="s">
        <v>423</v>
      </c>
      <c r="B21" s="264" t="s">
        <v>396</v>
      </c>
      <c r="C21" s="264" t="s">
        <v>17</v>
      </c>
      <c r="D21" s="264" t="s">
        <v>148</v>
      </c>
      <c r="E21" s="261">
        <v>1083132.5</v>
      </c>
    </row>
    <row r="22" spans="1:5" s="224" customFormat="1" ht="25.5" outlineLevel="3" x14ac:dyDescent="0.2">
      <c r="A22" s="262" t="s">
        <v>426</v>
      </c>
      <c r="B22" s="264" t="s">
        <v>398</v>
      </c>
      <c r="C22" s="264" t="s">
        <v>176</v>
      </c>
      <c r="D22" s="264" t="s">
        <v>138</v>
      </c>
      <c r="E22" s="261">
        <v>452703.47</v>
      </c>
    </row>
    <row r="23" spans="1:5" s="224" customFormat="1" ht="25.5" outlineLevel="4" x14ac:dyDescent="0.2">
      <c r="A23" s="262" t="s">
        <v>418</v>
      </c>
      <c r="B23" s="264" t="s">
        <v>398</v>
      </c>
      <c r="C23" s="264" t="s">
        <v>150</v>
      </c>
      <c r="D23" s="264" t="s">
        <v>138</v>
      </c>
      <c r="E23" s="261">
        <v>438209.47</v>
      </c>
    </row>
    <row r="24" spans="1:5" s="224" customFormat="1" ht="25.5" outlineLevel="5" x14ac:dyDescent="0.2">
      <c r="A24" s="262" t="s">
        <v>419</v>
      </c>
      <c r="B24" s="264" t="s">
        <v>398</v>
      </c>
      <c r="C24" s="264" t="s">
        <v>151</v>
      </c>
      <c r="D24" s="264" t="s">
        <v>138</v>
      </c>
      <c r="E24" s="261">
        <v>438209.47</v>
      </c>
    </row>
    <row r="25" spans="1:5" s="224" customFormat="1" outlineLevel="6" x14ac:dyDescent="0.2">
      <c r="A25" s="262" t="s">
        <v>416</v>
      </c>
      <c r="B25" s="264" t="s">
        <v>398</v>
      </c>
      <c r="C25" s="264" t="s">
        <v>151</v>
      </c>
      <c r="D25" s="264" t="s">
        <v>102</v>
      </c>
      <c r="E25" s="261">
        <v>438209.47</v>
      </c>
    </row>
    <row r="26" spans="1:5" s="224" customFormat="1" ht="38.25" outlineLevel="7" x14ac:dyDescent="0.2">
      <c r="A26" s="262" t="s">
        <v>425</v>
      </c>
      <c r="B26" s="264" t="s">
        <v>398</v>
      </c>
      <c r="C26" s="264" t="s">
        <v>151</v>
      </c>
      <c r="D26" s="264" t="s">
        <v>168</v>
      </c>
      <c r="E26" s="261">
        <v>40756</v>
      </c>
    </row>
    <row r="27" spans="1:5" s="224" customFormat="1" ht="38.25" outlineLevel="7" x14ac:dyDescent="0.2">
      <c r="A27" s="262" t="s">
        <v>423</v>
      </c>
      <c r="B27" s="264" t="s">
        <v>398</v>
      </c>
      <c r="C27" s="264" t="s">
        <v>151</v>
      </c>
      <c r="D27" s="264" t="s">
        <v>148</v>
      </c>
      <c r="E27" s="261">
        <v>397453.47</v>
      </c>
    </row>
    <row r="28" spans="1:5" s="224" customFormat="1" outlineLevel="4" x14ac:dyDescent="0.2">
      <c r="A28" s="262" t="s">
        <v>427</v>
      </c>
      <c r="B28" s="264" t="s">
        <v>398</v>
      </c>
      <c r="C28" s="264" t="s">
        <v>180</v>
      </c>
      <c r="D28" s="264" t="s">
        <v>138</v>
      </c>
      <c r="E28" s="261">
        <v>14494</v>
      </c>
    </row>
    <row r="29" spans="1:5" s="224" customFormat="1" outlineLevel="5" x14ac:dyDescent="0.2">
      <c r="A29" s="262" t="s">
        <v>428</v>
      </c>
      <c r="B29" s="264" t="s">
        <v>398</v>
      </c>
      <c r="C29" s="264" t="s">
        <v>152</v>
      </c>
      <c r="D29" s="264" t="s">
        <v>138</v>
      </c>
      <c r="E29" s="261">
        <v>14494</v>
      </c>
    </row>
    <row r="30" spans="1:5" s="224" customFormat="1" outlineLevel="6" x14ac:dyDescent="0.2">
      <c r="A30" s="262" t="s">
        <v>416</v>
      </c>
      <c r="B30" s="264" t="s">
        <v>398</v>
      </c>
      <c r="C30" s="264" t="s">
        <v>152</v>
      </c>
      <c r="D30" s="264" t="s">
        <v>102</v>
      </c>
      <c r="E30" s="261">
        <v>14494</v>
      </c>
    </row>
    <row r="31" spans="1:5" s="224" customFormat="1" ht="38.25" outlineLevel="7" x14ac:dyDescent="0.2">
      <c r="A31" s="262" t="s">
        <v>423</v>
      </c>
      <c r="B31" s="264" t="s">
        <v>398</v>
      </c>
      <c r="C31" s="264" t="s">
        <v>152</v>
      </c>
      <c r="D31" s="264" t="s">
        <v>148</v>
      </c>
      <c r="E31" s="261">
        <v>14494</v>
      </c>
    </row>
    <row r="32" spans="1:5" s="224" customFormat="1" ht="25.5" outlineLevel="3" x14ac:dyDescent="0.2">
      <c r="A32" s="262" t="s">
        <v>650</v>
      </c>
      <c r="B32" s="264" t="s">
        <v>401</v>
      </c>
      <c r="C32" s="264" t="s">
        <v>176</v>
      </c>
      <c r="D32" s="264" t="s">
        <v>138</v>
      </c>
      <c r="E32" s="261">
        <v>20370.259999999998</v>
      </c>
    </row>
    <row r="33" spans="1:5" s="224" customFormat="1" ht="51" outlineLevel="4" x14ac:dyDescent="0.2">
      <c r="A33" s="262" t="s">
        <v>414</v>
      </c>
      <c r="B33" s="264" t="s">
        <v>401</v>
      </c>
      <c r="C33" s="264" t="s">
        <v>16</v>
      </c>
      <c r="D33" s="264" t="s">
        <v>138</v>
      </c>
      <c r="E33" s="261">
        <v>20370.259999999998</v>
      </c>
    </row>
    <row r="34" spans="1:5" s="224" customFormat="1" ht="25.5" outlineLevel="5" x14ac:dyDescent="0.2">
      <c r="A34" s="262" t="s">
        <v>415</v>
      </c>
      <c r="B34" s="264" t="s">
        <v>401</v>
      </c>
      <c r="C34" s="264" t="s">
        <v>17</v>
      </c>
      <c r="D34" s="264" t="s">
        <v>138</v>
      </c>
      <c r="E34" s="261">
        <v>20370.259999999998</v>
      </c>
    </row>
    <row r="35" spans="1:5" s="224" customFormat="1" outlineLevel="6" x14ac:dyDescent="0.2">
      <c r="A35" s="262" t="s">
        <v>416</v>
      </c>
      <c r="B35" s="264" t="s">
        <v>401</v>
      </c>
      <c r="C35" s="264" t="s">
        <v>17</v>
      </c>
      <c r="D35" s="264" t="s">
        <v>102</v>
      </c>
      <c r="E35" s="261">
        <v>20370.259999999998</v>
      </c>
    </row>
    <row r="36" spans="1:5" s="224" customFormat="1" ht="38.25" outlineLevel="7" x14ac:dyDescent="0.2">
      <c r="A36" s="262" t="s">
        <v>423</v>
      </c>
      <c r="B36" s="264" t="s">
        <v>401</v>
      </c>
      <c r="C36" s="264" t="s">
        <v>17</v>
      </c>
      <c r="D36" s="264" t="s">
        <v>148</v>
      </c>
      <c r="E36" s="261">
        <v>20370.259999999998</v>
      </c>
    </row>
    <row r="37" spans="1:5" s="224" customFormat="1" ht="76.5" outlineLevel="3" x14ac:dyDescent="0.2">
      <c r="A37" s="262" t="s">
        <v>510</v>
      </c>
      <c r="B37" s="264" t="s">
        <v>509</v>
      </c>
      <c r="C37" s="264" t="s">
        <v>176</v>
      </c>
      <c r="D37" s="264" t="s">
        <v>138</v>
      </c>
      <c r="E37" s="261">
        <v>1148955.27</v>
      </c>
    </row>
    <row r="38" spans="1:5" s="224" customFormat="1" ht="51" outlineLevel="4" x14ac:dyDescent="0.2">
      <c r="A38" s="262" t="s">
        <v>414</v>
      </c>
      <c r="B38" s="264" t="s">
        <v>509</v>
      </c>
      <c r="C38" s="264" t="s">
        <v>16</v>
      </c>
      <c r="D38" s="264" t="s">
        <v>138</v>
      </c>
      <c r="E38" s="261">
        <v>101556</v>
      </c>
    </row>
    <row r="39" spans="1:5" s="224" customFormat="1" ht="25.5" outlineLevel="5" x14ac:dyDescent="0.2">
      <c r="A39" s="262" t="s">
        <v>415</v>
      </c>
      <c r="B39" s="264" t="s">
        <v>509</v>
      </c>
      <c r="C39" s="264" t="s">
        <v>17</v>
      </c>
      <c r="D39" s="264" t="s">
        <v>138</v>
      </c>
      <c r="E39" s="261">
        <v>101556</v>
      </c>
    </row>
    <row r="40" spans="1:5" s="224" customFormat="1" outlineLevel="6" x14ac:dyDescent="0.2">
      <c r="A40" s="262" t="s">
        <v>416</v>
      </c>
      <c r="B40" s="264" t="s">
        <v>509</v>
      </c>
      <c r="C40" s="264" t="s">
        <v>17</v>
      </c>
      <c r="D40" s="264" t="s">
        <v>102</v>
      </c>
      <c r="E40" s="261">
        <v>101556</v>
      </c>
    </row>
    <row r="41" spans="1:5" s="224" customFormat="1" ht="38.25" outlineLevel="7" x14ac:dyDescent="0.2">
      <c r="A41" s="262" t="s">
        <v>423</v>
      </c>
      <c r="B41" s="264" t="s">
        <v>509</v>
      </c>
      <c r="C41" s="264" t="s">
        <v>17</v>
      </c>
      <c r="D41" s="264" t="s">
        <v>148</v>
      </c>
      <c r="E41" s="261">
        <v>101556</v>
      </c>
    </row>
    <row r="42" spans="1:5" s="224" customFormat="1" outlineLevel="4" x14ac:dyDescent="0.2">
      <c r="A42" s="262" t="s">
        <v>452</v>
      </c>
      <c r="B42" s="264" t="s">
        <v>509</v>
      </c>
      <c r="C42" s="264" t="s">
        <v>120</v>
      </c>
      <c r="D42" s="264" t="s">
        <v>138</v>
      </c>
      <c r="E42" s="261">
        <v>1047399.27</v>
      </c>
    </row>
    <row r="43" spans="1:5" s="224" customFormat="1" ht="25.5" outlineLevel="5" x14ac:dyDescent="0.2">
      <c r="A43" s="262" t="s">
        <v>453</v>
      </c>
      <c r="B43" s="264" t="s">
        <v>509</v>
      </c>
      <c r="C43" s="264" t="s">
        <v>61</v>
      </c>
      <c r="D43" s="264" t="s">
        <v>138</v>
      </c>
      <c r="E43" s="261">
        <v>1047399.27</v>
      </c>
    </row>
    <row r="44" spans="1:5" s="224" customFormat="1" outlineLevel="6" x14ac:dyDescent="0.2">
      <c r="A44" s="262" t="s">
        <v>416</v>
      </c>
      <c r="B44" s="264" t="s">
        <v>509</v>
      </c>
      <c r="C44" s="264" t="s">
        <v>61</v>
      </c>
      <c r="D44" s="264" t="s">
        <v>102</v>
      </c>
      <c r="E44" s="261">
        <v>1047399.27</v>
      </c>
    </row>
    <row r="45" spans="1:5" s="224" customFormat="1" ht="38.25" outlineLevel="7" x14ac:dyDescent="0.2">
      <c r="A45" s="262" t="s">
        <v>423</v>
      </c>
      <c r="B45" s="264" t="s">
        <v>509</v>
      </c>
      <c r="C45" s="264" t="s">
        <v>61</v>
      </c>
      <c r="D45" s="264" t="s">
        <v>148</v>
      </c>
      <c r="E45" s="261">
        <v>1047399.27</v>
      </c>
    </row>
    <row r="46" spans="1:5" s="224" customFormat="1" ht="38.25" outlineLevel="3" x14ac:dyDescent="0.2">
      <c r="A46" s="262" t="s">
        <v>429</v>
      </c>
      <c r="B46" s="264" t="s">
        <v>394</v>
      </c>
      <c r="C46" s="264" t="s">
        <v>176</v>
      </c>
      <c r="D46" s="264" t="s">
        <v>138</v>
      </c>
      <c r="E46" s="261">
        <v>86826.74</v>
      </c>
    </row>
    <row r="47" spans="1:5" s="224" customFormat="1" ht="51" outlineLevel="4" x14ac:dyDescent="0.2">
      <c r="A47" s="262" t="s">
        <v>414</v>
      </c>
      <c r="B47" s="264" t="s">
        <v>394</v>
      </c>
      <c r="C47" s="264" t="s">
        <v>16</v>
      </c>
      <c r="D47" s="264" t="s">
        <v>138</v>
      </c>
      <c r="E47" s="261">
        <v>86826.74</v>
      </c>
    </row>
    <row r="48" spans="1:5" s="224" customFormat="1" ht="25.5" outlineLevel="5" x14ac:dyDescent="0.2">
      <c r="A48" s="262" t="s">
        <v>415</v>
      </c>
      <c r="B48" s="264" t="s">
        <v>394</v>
      </c>
      <c r="C48" s="264" t="s">
        <v>17</v>
      </c>
      <c r="D48" s="264" t="s">
        <v>138</v>
      </c>
      <c r="E48" s="261">
        <v>86826.74</v>
      </c>
    </row>
    <row r="49" spans="1:5" s="224" customFormat="1" outlineLevel="6" x14ac:dyDescent="0.2">
      <c r="A49" s="262" t="s">
        <v>416</v>
      </c>
      <c r="B49" s="264" t="s">
        <v>394</v>
      </c>
      <c r="C49" s="264" t="s">
        <v>17</v>
      </c>
      <c r="D49" s="264" t="s">
        <v>102</v>
      </c>
      <c r="E49" s="261">
        <v>86826.74</v>
      </c>
    </row>
    <row r="50" spans="1:5" s="224" customFormat="1" ht="38.25" outlineLevel="7" x14ac:dyDescent="0.2">
      <c r="A50" s="262" t="s">
        <v>425</v>
      </c>
      <c r="B50" s="264" t="s">
        <v>394</v>
      </c>
      <c r="C50" s="264" t="s">
        <v>17</v>
      </c>
      <c r="D50" s="264" t="s">
        <v>168</v>
      </c>
      <c r="E50" s="261">
        <v>26826.74</v>
      </c>
    </row>
    <row r="51" spans="1:5" s="224" customFormat="1" ht="38.25" outlineLevel="7" x14ac:dyDescent="0.2">
      <c r="A51" s="262" t="s">
        <v>423</v>
      </c>
      <c r="B51" s="264" t="s">
        <v>394</v>
      </c>
      <c r="C51" s="264" t="s">
        <v>17</v>
      </c>
      <c r="D51" s="264" t="s">
        <v>148</v>
      </c>
      <c r="E51" s="261">
        <v>60000</v>
      </c>
    </row>
    <row r="52" spans="1:5" s="224" customFormat="1" outlineLevel="3" x14ac:dyDescent="0.2">
      <c r="A52" s="262" t="s">
        <v>430</v>
      </c>
      <c r="B52" s="264" t="s">
        <v>557</v>
      </c>
      <c r="C52" s="264" t="s">
        <v>176</v>
      </c>
      <c r="D52" s="264" t="s">
        <v>138</v>
      </c>
      <c r="E52" s="261">
        <v>30000</v>
      </c>
    </row>
    <row r="53" spans="1:5" s="224" customFormat="1" outlineLevel="4" x14ac:dyDescent="0.2">
      <c r="A53" s="262" t="s">
        <v>427</v>
      </c>
      <c r="B53" s="264" t="s">
        <v>557</v>
      </c>
      <c r="C53" s="264" t="s">
        <v>180</v>
      </c>
      <c r="D53" s="264" t="s">
        <v>138</v>
      </c>
      <c r="E53" s="261">
        <v>30000</v>
      </c>
    </row>
    <row r="54" spans="1:5" s="224" customFormat="1" outlineLevel="5" x14ac:dyDescent="0.2">
      <c r="A54" s="262" t="s">
        <v>431</v>
      </c>
      <c r="B54" s="264" t="s">
        <v>557</v>
      </c>
      <c r="C54" s="264" t="s">
        <v>96</v>
      </c>
      <c r="D54" s="264" t="s">
        <v>138</v>
      </c>
      <c r="E54" s="261">
        <v>30000</v>
      </c>
    </row>
    <row r="55" spans="1:5" s="224" customFormat="1" outlineLevel="6" x14ac:dyDescent="0.2">
      <c r="A55" s="262" t="s">
        <v>416</v>
      </c>
      <c r="B55" s="264" t="s">
        <v>557</v>
      </c>
      <c r="C55" s="264" t="s">
        <v>96</v>
      </c>
      <c r="D55" s="264" t="s">
        <v>102</v>
      </c>
      <c r="E55" s="261">
        <v>30000</v>
      </c>
    </row>
    <row r="56" spans="1:5" s="224" customFormat="1" outlineLevel="7" x14ac:dyDescent="0.2">
      <c r="A56" s="262" t="s">
        <v>432</v>
      </c>
      <c r="B56" s="264" t="s">
        <v>557</v>
      </c>
      <c r="C56" s="264" t="s">
        <v>96</v>
      </c>
      <c r="D56" s="264" t="s">
        <v>167</v>
      </c>
      <c r="E56" s="261">
        <v>30000</v>
      </c>
    </row>
    <row r="57" spans="1:5" s="224" customFormat="1" ht="25.5" outlineLevel="3" x14ac:dyDescent="0.2">
      <c r="A57" s="262" t="s">
        <v>433</v>
      </c>
      <c r="B57" s="264" t="s">
        <v>558</v>
      </c>
      <c r="C57" s="264" t="s">
        <v>176</v>
      </c>
      <c r="D57" s="264" t="s">
        <v>138</v>
      </c>
      <c r="E57" s="261">
        <v>3389500</v>
      </c>
    </row>
    <row r="58" spans="1:5" s="224" customFormat="1" outlineLevel="4" x14ac:dyDescent="0.2">
      <c r="A58" s="262" t="s">
        <v>420</v>
      </c>
      <c r="B58" s="264" t="s">
        <v>558</v>
      </c>
      <c r="C58" s="264" t="s">
        <v>89</v>
      </c>
      <c r="D58" s="264" t="s">
        <v>138</v>
      </c>
      <c r="E58" s="261">
        <v>3389500</v>
      </c>
    </row>
    <row r="59" spans="1:5" s="224" customFormat="1" outlineLevel="5" x14ac:dyDescent="0.2">
      <c r="A59" s="262" t="s">
        <v>421</v>
      </c>
      <c r="B59" s="264" t="s">
        <v>558</v>
      </c>
      <c r="C59" s="264" t="s">
        <v>28</v>
      </c>
      <c r="D59" s="264" t="s">
        <v>138</v>
      </c>
      <c r="E59" s="261">
        <v>3389500</v>
      </c>
    </row>
    <row r="60" spans="1:5" s="224" customFormat="1" outlineLevel="6" x14ac:dyDescent="0.2">
      <c r="A60" s="262" t="s">
        <v>416</v>
      </c>
      <c r="B60" s="264" t="s">
        <v>558</v>
      </c>
      <c r="C60" s="264" t="s">
        <v>28</v>
      </c>
      <c r="D60" s="264" t="s">
        <v>102</v>
      </c>
      <c r="E60" s="261">
        <v>3389500</v>
      </c>
    </row>
    <row r="61" spans="1:5" s="224" customFormat="1" outlineLevel="7" x14ac:dyDescent="0.2">
      <c r="A61" s="262" t="s">
        <v>417</v>
      </c>
      <c r="B61" s="264" t="s">
        <v>558</v>
      </c>
      <c r="C61" s="264" t="s">
        <v>28</v>
      </c>
      <c r="D61" s="264" t="s">
        <v>34</v>
      </c>
      <c r="E61" s="261">
        <v>3389500</v>
      </c>
    </row>
    <row r="62" spans="1:5" s="224" customFormat="1" ht="38.25" outlineLevel="2" x14ac:dyDescent="0.2">
      <c r="A62" s="262" t="s">
        <v>651</v>
      </c>
      <c r="B62" s="264" t="s">
        <v>515</v>
      </c>
      <c r="C62" s="264" t="s">
        <v>176</v>
      </c>
      <c r="D62" s="264" t="s">
        <v>138</v>
      </c>
      <c r="E62" s="261">
        <v>699000</v>
      </c>
    </row>
    <row r="63" spans="1:5" s="224" customFormat="1" outlineLevel="3" x14ac:dyDescent="0.2">
      <c r="A63" s="262" t="s">
        <v>517</v>
      </c>
      <c r="B63" s="264" t="s">
        <v>560</v>
      </c>
      <c r="C63" s="264" t="s">
        <v>176</v>
      </c>
      <c r="D63" s="264" t="s">
        <v>138</v>
      </c>
      <c r="E63" s="261">
        <v>460000</v>
      </c>
    </row>
    <row r="64" spans="1:5" s="224" customFormat="1" ht="25.5" outlineLevel="4" x14ac:dyDescent="0.2">
      <c r="A64" s="262" t="s">
        <v>418</v>
      </c>
      <c r="B64" s="264" t="s">
        <v>560</v>
      </c>
      <c r="C64" s="264" t="s">
        <v>150</v>
      </c>
      <c r="D64" s="264" t="s">
        <v>138</v>
      </c>
      <c r="E64" s="261">
        <v>377862.37</v>
      </c>
    </row>
    <row r="65" spans="1:5" s="224" customFormat="1" ht="25.5" outlineLevel="5" x14ac:dyDescent="0.2">
      <c r="A65" s="262" t="s">
        <v>419</v>
      </c>
      <c r="B65" s="264" t="s">
        <v>560</v>
      </c>
      <c r="C65" s="264" t="s">
        <v>151</v>
      </c>
      <c r="D65" s="264" t="s">
        <v>138</v>
      </c>
      <c r="E65" s="261">
        <v>377862.37</v>
      </c>
    </row>
    <row r="66" spans="1:5" s="224" customFormat="1" outlineLevel="6" x14ac:dyDescent="0.2">
      <c r="A66" s="262" t="s">
        <v>416</v>
      </c>
      <c r="B66" s="264" t="s">
        <v>560</v>
      </c>
      <c r="C66" s="264" t="s">
        <v>151</v>
      </c>
      <c r="D66" s="264" t="s">
        <v>102</v>
      </c>
      <c r="E66" s="261">
        <v>377862.37</v>
      </c>
    </row>
    <row r="67" spans="1:5" s="224" customFormat="1" outlineLevel="7" x14ac:dyDescent="0.2">
      <c r="A67" s="262" t="s">
        <v>417</v>
      </c>
      <c r="B67" s="264" t="s">
        <v>560</v>
      </c>
      <c r="C67" s="264" t="s">
        <v>151</v>
      </c>
      <c r="D67" s="264" t="s">
        <v>34</v>
      </c>
      <c r="E67" s="261">
        <v>377862.37</v>
      </c>
    </row>
    <row r="68" spans="1:5" s="224" customFormat="1" outlineLevel="4" x14ac:dyDescent="0.2">
      <c r="A68" s="262" t="s">
        <v>427</v>
      </c>
      <c r="B68" s="264" t="s">
        <v>560</v>
      </c>
      <c r="C68" s="264" t="s">
        <v>180</v>
      </c>
      <c r="D68" s="264" t="s">
        <v>138</v>
      </c>
      <c r="E68" s="261">
        <v>82137.63</v>
      </c>
    </row>
    <row r="69" spans="1:5" s="224" customFormat="1" outlineLevel="5" x14ac:dyDescent="0.2">
      <c r="A69" s="262" t="s">
        <v>877</v>
      </c>
      <c r="B69" s="264" t="s">
        <v>560</v>
      </c>
      <c r="C69" s="264" t="s">
        <v>862</v>
      </c>
      <c r="D69" s="264" t="s">
        <v>138</v>
      </c>
      <c r="E69" s="261">
        <v>82137.63</v>
      </c>
    </row>
    <row r="70" spans="1:5" s="224" customFormat="1" outlineLevel="6" x14ac:dyDescent="0.2">
      <c r="A70" s="262" t="s">
        <v>416</v>
      </c>
      <c r="B70" s="264" t="s">
        <v>560</v>
      </c>
      <c r="C70" s="264" t="s">
        <v>862</v>
      </c>
      <c r="D70" s="264" t="s">
        <v>102</v>
      </c>
      <c r="E70" s="261">
        <v>82137.63</v>
      </c>
    </row>
    <row r="71" spans="1:5" s="224" customFormat="1" outlineLevel="7" x14ac:dyDescent="0.2">
      <c r="A71" s="262" t="s">
        <v>417</v>
      </c>
      <c r="B71" s="264" t="s">
        <v>560</v>
      </c>
      <c r="C71" s="264" t="s">
        <v>862</v>
      </c>
      <c r="D71" s="264" t="s">
        <v>34</v>
      </c>
      <c r="E71" s="261">
        <v>82137.63</v>
      </c>
    </row>
    <row r="72" spans="1:5" s="224" customFormat="1" outlineLevel="3" x14ac:dyDescent="0.2">
      <c r="A72" s="262" t="s">
        <v>878</v>
      </c>
      <c r="B72" s="264" t="s">
        <v>864</v>
      </c>
      <c r="C72" s="264" t="s">
        <v>176</v>
      </c>
      <c r="D72" s="264" t="s">
        <v>138</v>
      </c>
      <c r="E72" s="261">
        <v>239000</v>
      </c>
    </row>
    <row r="73" spans="1:5" s="224" customFormat="1" ht="25.5" outlineLevel="4" x14ac:dyDescent="0.2">
      <c r="A73" s="262" t="s">
        <v>418</v>
      </c>
      <c r="B73" s="264" t="s">
        <v>864</v>
      </c>
      <c r="C73" s="264" t="s">
        <v>150</v>
      </c>
      <c r="D73" s="264" t="s">
        <v>138</v>
      </c>
      <c r="E73" s="261">
        <v>180000</v>
      </c>
    </row>
    <row r="74" spans="1:5" s="224" customFormat="1" ht="25.5" outlineLevel="5" x14ac:dyDescent="0.2">
      <c r="A74" s="262" t="s">
        <v>419</v>
      </c>
      <c r="B74" s="264" t="s">
        <v>864</v>
      </c>
      <c r="C74" s="264" t="s">
        <v>151</v>
      </c>
      <c r="D74" s="264" t="s">
        <v>138</v>
      </c>
      <c r="E74" s="261">
        <v>180000</v>
      </c>
    </row>
    <row r="75" spans="1:5" s="224" customFormat="1" outlineLevel="6" x14ac:dyDescent="0.2">
      <c r="A75" s="262" t="s">
        <v>416</v>
      </c>
      <c r="B75" s="264" t="s">
        <v>864</v>
      </c>
      <c r="C75" s="264" t="s">
        <v>151</v>
      </c>
      <c r="D75" s="264" t="s">
        <v>102</v>
      </c>
      <c r="E75" s="261">
        <v>180000</v>
      </c>
    </row>
    <row r="76" spans="1:5" s="224" customFormat="1" outlineLevel="7" x14ac:dyDescent="0.2">
      <c r="A76" s="262" t="s">
        <v>417</v>
      </c>
      <c r="B76" s="264" t="s">
        <v>864</v>
      </c>
      <c r="C76" s="264" t="s">
        <v>151</v>
      </c>
      <c r="D76" s="264" t="s">
        <v>34</v>
      </c>
      <c r="E76" s="261">
        <v>180000</v>
      </c>
    </row>
    <row r="77" spans="1:5" s="224" customFormat="1" outlineLevel="4" x14ac:dyDescent="0.2">
      <c r="A77" s="262" t="s">
        <v>427</v>
      </c>
      <c r="B77" s="264" t="s">
        <v>864</v>
      </c>
      <c r="C77" s="264" t="s">
        <v>180</v>
      </c>
      <c r="D77" s="264" t="s">
        <v>138</v>
      </c>
      <c r="E77" s="261">
        <v>59000</v>
      </c>
    </row>
    <row r="78" spans="1:5" s="224" customFormat="1" outlineLevel="5" x14ac:dyDescent="0.2">
      <c r="A78" s="262" t="s">
        <v>428</v>
      </c>
      <c r="B78" s="264" t="s">
        <v>864</v>
      </c>
      <c r="C78" s="264" t="s">
        <v>152</v>
      </c>
      <c r="D78" s="264" t="s">
        <v>138</v>
      </c>
      <c r="E78" s="261">
        <v>59000</v>
      </c>
    </row>
    <row r="79" spans="1:5" s="224" customFormat="1" outlineLevel="6" x14ac:dyDescent="0.2">
      <c r="A79" s="262" t="s">
        <v>416</v>
      </c>
      <c r="B79" s="264" t="s">
        <v>864</v>
      </c>
      <c r="C79" s="264" t="s">
        <v>152</v>
      </c>
      <c r="D79" s="264" t="s">
        <v>102</v>
      </c>
      <c r="E79" s="261">
        <v>59000</v>
      </c>
    </row>
    <row r="80" spans="1:5" s="224" customFormat="1" outlineLevel="7" x14ac:dyDescent="0.2">
      <c r="A80" s="262" t="s">
        <v>417</v>
      </c>
      <c r="B80" s="264" t="s">
        <v>864</v>
      </c>
      <c r="C80" s="264" t="s">
        <v>152</v>
      </c>
      <c r="D80" s="264" t="s">
        <v>34</v>
      </c>
      <c r="E80" s="261">
        <v>59000</v>
      </c>
    </row>
    <row r="81" spans="1:5" s="224" customFormat="1" ht="25.5" outlineLevel="2" x14ac:dyDescent="0.2">
      <c r="A81" s="262" t="s">
        <v>879</v>
      </c>
      <c r="B81" s="264" t="s">
        <v>866</v>
      </c>
      <c r="C81" s="264" t="s">
        <v>176</v>
      </c>
      <c r="D81" s="264" t="s">
        <v>138</v>
      </c>
      <c r="E81" s="261">
        <v>9758821.3399999999</v>
      </c>
    </row>
    <row r="82" spans="1:5" s="224" customFormat="1" ht="25.5" outlineLevel="3" x14ac:dyDescent="0.2">
      <c r="A82" s="262" t="s">
        <v>880</v>
      </c>
      <c r="B82" s="264" t="s">
        <v>868</v>
      </c>
      <c r="C82" s="264" t="s">
        <v>176</v>
      </c>
      <c r="D82" s="264" t="s">
        <v>138</v>
      </c>
      <c r="E82" s="261">
        <v>9758821.3399999999</v>
      </c>
    </row>
    <row r="83" spans="1:5" s="224" customFormat="1" ht="51" outlineLevel="4" x14ac:dyDescent="0.2">
      <c r="A83" s="262" t="s">
        <v>414</v>
      </c>
      <c r="B83" s="264" t="s">
        <v>868</v>
      </c>
      <c r="C83" s="264" t="s">
        <v>16</v>
      </c>
      <c r="D83" s="264" t="s">
        <v>138</v>
      </c>
      <c r="E83" s="261">
        <v>3793159.45</v>
      </c>
    </row>
    <row r="84" spans="1:5" s="224" customFormat="1" outlineLevel="5" x14ac:dyDescent="0.2">
      <c r="A84" s="262" t="s">
        <v>681</v>
      </c>
      <c r="B84" s="264" t="s">
        <v>868</v>
      </c>
      <c r="C84" s="264" t="s">
        <v>607</v>
      </c>
      <c r="D84" s="264" t="s">
        <v>138</v>
      </c>
      <c r="E84" s="261">
        <v>3793159.45</v>
      </c>
    </row>
    <row r="85" spans="1:5" s="224" customFormat="1" outlineLevel="6" x14ac:dyDescent="0.2">
      <c r="A85" s="262" t="s">
        <v>416</v>
      </c>
      <c r="B85" s="264" t="s">
        <v>868</v>
      </c>
      <c r="C85" s="264" t="s">
        <v>607</v>
      </c>
      <c r="D85" s="264" t="s">
        <v>102</v>
      </c>
      <c r="E85" s="261">
        <v>3793159.45</v>
      </c>
    </row>
    <row r="86" spans="1:5" s="224" customFormat="1" outlineLevel="7" x14ac:dyDescent="0.2">
      <c r="A86" s="262" t="s">
        <v>417</v>
      </c>
      <c r="B86" s="264" t="s">
        <v>868</v>
      </c>
      <c r="C86" s="264" t="s">
        <v>607</v>
      </c>
      <c r="D86" s="264" t="s">
        <v>34</v>
      </c>
      <c r="E86" s="261">
        <v>3793159.45</v>
      </c>
    </row>
    <row r="87" spans="1:5" s="224" customFormat="1" ht="25.5" outlineLevel="4" x14ac:dyDescent="0.2">
      <c r="A87" s="262" t="s">
        <v>418</v>
      </c>
      <c r="B87" s="264" t="s">
        <v>868</v>
      </c>
      <c r="C87" s="264" t="s">
        <v>150</v>
      </c>
      <c r="D87" s="264" t="s">
        <v>138</v>
      </c>
      <c r="E87" s="261">
        <v>4606151.16</v>
      </c>
    </row>
    <row r="88" spans="1:5" s="224" customFormat="1" ht="25.5" outlineLevel="5" x14ac:dyDescent="0.2">
      <c r="A88" s="262" t="s">
        <v>419</v>
      </c>
      <c r="B88" s="264" t="s">
        <v>868</v>
      </c>
      <c r="C88" s="264" t="s">
        <v>151</v>
      </c>
      <c r="D88" s="264" t="s">
        <v>138</v>
      </c>
      <c r="E88" s="261">
        <v>4606151.16</v>
      </c>
    </row>
    <row r="89" spans="1:5" s="224" customFormat="1" outlineLevel="6" x14ac:dyDescent="0.2">
      <c r="A89" s="262" t="s">
        <v>416</v>
      </c>
      <c r="B89" s="264" t="s">
        <v>868</v>
      </c>
      <c r="C89" s="264" t="s">
        <v>151</v>
      </c>
      <c r="D89" s="264" t="s">
        <v>102</v>
      </c>
      <c r="E89" s="261">
        <v>4606151.16</v>
      </c>
    </row>
    <row r="90" spans="1:5" s="224" customFormat="1" outlineLevel="7" x14ac:dyDescent="0.2">
      <c r="A90" s="262" t="s">
        <v>417</v>
      </c>
      <c r="B90" s="264" t="s">
        <v>868</v>
      </c>
      <c r="C90" s="264" t="s">
        <v>151</v>
      </c>
      <c r="D90" s="264" t="s">
        <v>34</v>
      </c>
      <c r="E90" s="261">
        <v>4606151.16</v>
      </c>
    </row>
    <row r="91" spans="1:5" s="224" customFormat="1" outlineLevel="4" x14ac:dyDescent="0.2">
      <c r="A91" s="262" t="s">
        <v>452</v>
      </c>
      <c r="B91" s="264" t="s">
        <v>868</v>
      </c>
      <c r="C91" s="264" t="s">
        <v>120</v>
      </c>
      <c r="D91" s="264" t="s">
        <v>138</v>
      </c>
      <c r="E91" s="261">
        <v>744766.95</v>
      </c>
    </row>
    <row r="92" spans="1:5" s="224" customFormat="1" ht="25.5" outlineLevel="5" x14ac:dyDescent="0.2">
      <c r="A92" s="262" t="s">
        <v>453</v>
      </c>
      <c r="B92" s="264" t="s">
        <v>868</v>
      </c>
      <c r="C92" s="264" t="s">
        <v>61</v>
      </c>
      <c r="D92" s="264" t="s">
        <v>138</v>
      </c>
      <c r="E92" s="261">
        <v>744766.95</v>
      </c>
    </row>
    <row r="93" spans="1:5" s="224" customFormat="1" outlineLevel="6" x14ac:dyDescent="0.2">
      <c r="A93" s="262" t="s">
        <v>416</v>
      </c>
      <c r="B93" s="264" t="s">
        <v>868</v>
      </c>
      <c r="C93" s="264" t="s">
        <v>61</v>
      </c>
      <c r="D93" s="264" t="s">
        <v>102</v>
      </c>
      <c r="E93" s="261">
        <v>744766.95</v>
      </c>
    </row>
    <row r="94" spans="1:5" s="224" customFormat="1" outlineLevel="7" x14ac:dyDescent="0.2">
      <c r="A94" s="262" t="s">
        <v>417</v>
      </c>
      <c r="B94" s="264" t="s">
        <v>868</v>
      </c>
      <c r="C94" s="264" t="s">
        <v>61</v>
      </c>
      <c r="D94" s="264" t="s">
        <v>34</v>
      </c>
      <c r="E94" s="261">
        <v>744766.95</v>
      </c>
    </row>
    <row r="95" spans="1:5" s="224" customFormat="1" outlineLevel="4" x14ac:dyDescent="0.2">
      <c r="A95" s="262" t="s">
        <v>427</v>
      </c>
      <c r="B95" s="264" t="s">
        <v>868</v>
      </c>
      <c r="C95" s="264" t="s">
        <v>180</v>
      </c>
      <c r="D95" s="264" t="s">
        <v>138</v>
      </c>
      <c r="E95" s="261">
        <v>614743.78</v>
      </c>
    </row>
    <row r="96" spans="1:5" s="224" customFormat="1" outlineLevel="5" x14ac:dyDescent="0.2">
      <c r="A96" s="262" t="s">
        <v>877</v>
      </c>
      <c r="B96" s="264" t="s">
        <v>868</v>
      </c>
      <c r="C96" s="264" t="s">
        <v>862</v>
      </c>
      <c r="D96" s="264" t="s">
        <v>138</v>
      </c>
      <c r="E96" s="261">
        <v>8643.7800000000007</v>
      </c>
    </row>
    <row r="97" spans="1:5" s="224" customFormat="1" outlineLevel="6" x14ac:dyDescent="0.2">
      <c r="A97" s="262" t="s">
        <v>416</v>
      </c>
      <c r="B97" s="264" t="s">
        <v>868</v>
      </c>
      <c r="C97" s="264" t="s">
        <v>862</v>
      </c>
      <c r="D97" s="264" t="s">
        <v>102</v>
      </c>
      <c r="E97" s="261">
        <v>8643.7800000000007</v>
      </c>
    </row>
    <row r="98" spans="1:5" s="224" customFormat="1" outlineLevel="7" x14ac:dyDescent="0.2">
      <c r="A98" s="262" t="s">
        <v>417</v>
      </c>
      <c r="B98" s="264" t="s">
        <v>868</v>
      </c>
      <c r="C98" s="264" t="s">
        <v>862</v>
      </c>
      <c r="D98" s="264" t="s">
        <v>34</v>
      </c>
      <c r="E98" s="261">
        <v>8643.7800000000007</v>
      </c>
    </row>
    <row r="99" spans="1:5" s="224" customFormat="1" x14ac:dyDescent="0.2">
      <c r="A99" s="262" t="s">
        <v>428</v>
      </c>
      <c r="B99" s="264" t="s">
        <v>868</v>
      </c>
      <c r="C99" s="264" t="s">
        <v>152</v>
      </c>
      <c r="D99" s="264" t="s">
        <v>138</v>
      </c>
      <c r="E99" s="261">
        <v>606100</v>
      </c>
    </row>
    <row r="100" spans="1:5" s="224" customFormat="1" outlineLevel="2" x14ac:dyDescent="0.2">
      <c r="A100" s="262" t="s">
        <v>416</v>
      </c>
      <c r="B100" s="264" t="s">
        <v>868</v>
      </c>
      <c r="C100" s="264" t="s">
        <v>152</v>
      </c>
      <c r="D100" s="264" t="s">
        <v>102</v>
      </c>
      <c r="E100" s="261">
        <v>606100</v>
      </c>
    </row>
    <row r="101" spans="1:5" s="224" customFormat="1" outlineLevel="3" x14ac:dyDescent="0.2">
      <c r="A101" s="262" t="s">
        <v>417</v>
      </c>
      <c r="B101" s="264" t="s">
        <v>868</v>
      </c>
      <c r="C101" s="264" t="s">
        <v>152</v>
      </c>
      <c r="D101" s="264" t="s">
        <v>34</v>
      </c>
      <c r="E101" s="261">
        <v>606100</v>
      </c>
    </row>
    <row r="102" spans="1:5" s="224" customFormat="1" ht="25.5" outlineLevel="4" x14ac:dyDescent="0.2">
      <c r="A102" s="262" t="s">
        <v>652</v>
      </c>
      <c r="B102" s="264" t="s">
        <v>186</v>
      </c>
      <c r="C102" s="264" t="s">
        <v>176</v>
      </c>
      <c r="D102" s="264" t="s">
        <v>138</v>
      </c>
      <c r="E102" s="261">
        <v>533729</v>
      </c>
    </row>
    <row r="103" spans="1:5" s="224" customFormat="1" ht="38.25" outlineLevel="5" x14ac:dyDescent="0.2">
      <c r="A103" s="262" t="s">
        <v>375</v>
      </c>
      <c r="B103" s="264" t="s">
        <v>340</v>
      </c>
      <c r="C103" s="264" t="s">
        <v>176</v>
      </c>
      <c r="D103" s="264" t="s">
        <v>138</v>
      </c>
      <c r="E103" s="261">
        <v>190000</v>
      </c>
    </row>
    <row r="104" spans="1:5" s="224" customFormat="1" ht="63.75" outlineLevel="6" x14ac:dyDescent="0.2">
      <c r="A104" s="262" t="s">
        <v>653</v>
      </c>
      <c r="B104" s="264" t="s">
        <v>563</v>
      </c>
      <c r="C104" s="264" t="s">
        <v>176</v>
      </c>
      <c r="D104" s="264" t="s">
        <v>138</v>
      </c>
      <c r="E104" s="261">
        <v>25000</v>
      </c>
    </row>
    <row r="105" spans="1:5" s="224" customFormat="1" ht="25.5" outlineLevel="7" x14ac:dyDescent="0.2">
      <c r="A105" s="262" t="s">
        <v>418</v>
      </c>
      <c r="B105" s="264" t="s">
        <v>563</v>
      </c>
      <c r="C105" s="264" t="s">
        <v>150</v>
      </c>
      <c r="D105" s="264" t="s">
        <v>138</v>
      </c>
      <c r="E105" s="261">
        <v>25000</v>
      </c>
    </row>
    <row r="106" spans="1:5" s="224" customFormat="1" ht="25.5" outlineLevel="3" x14ac:dyDescent="0.2">
      <c r="A106" s="262" t="s">
        <v>419</v>
      </c>
      <c r="B106" s="264" t="s">
        <v>563</v>
      </c>
      <c r="C106" s="264" t="s">
        <v>151</v>
      </c>
      <c r="D106" s="264" t="s">
        <v>138</v>
      </c>
      <c r="E106" s="261">
        <v>25000</v>
      </c>
    </row>
    <row r="107" spans="1:5" s="224" customFormat="1" outlineLevel="4" x14ac:dyDescent="0.2">
      <c r="A107" s="262" t="s">
        <v>416</v>
      </c>
      <c r="B107" s="264" t="s">
        <v>563</v>
      </c>
      <c r="C107" s="264" t="s">
        <v>151</v>
      </c>
      <c r="D107" s="264" t="s">
        <v>102</v>
      </c>
      <c r="E107" s="261">
        <v>25000</v>
      </c>
    </row>
    <row r="108" spans="1:5" s="224" customFormat="1" outlineLevel="5" x14ac:dyDescent="0.2">
      <c r="A108" s="262" t="s">
        <v>417</v>
      </c>
      <c r="B108" s="264" t="s">
        <v>563</v>
      </c>
      <c r="C108" s="264" t="s">
        <v>151</v>
      </c>
      <c r="D108" s="264" t="s">
        <v>34</v>
      </c>
      <c r="E108" s="261">
        <v>25000</v>
      </c>
    </row>
    <row r="109" spans="1:5" s="224" customFormat="1" ht="51" outlineLevel="6" x14ac:dyDescent="0.2">
      <c r="A109" s="262" t="s">
        <v>654</v>
      </c>
      <c r="B109" s="264" t="s">
        <v>565</v>
      </c>
      <c r="C109" s="264" t="s">
        <v>176</v>
      </c>
      <c r="D109" s="264" t="s">
        <v>138</v>
      </c>
      <c r="E109" s="261">
        <v>165000</v>
      </c>
    </row>
    <row r="110" spans="1:5" s="224" customFormat="1" ht="25.5" outlineLevel="7" x14ac:dyDescent="0.2">
      <c r="A110" s="262" t="s">
        <v>418</v>
      </c>
      <c r="B110" s="264" t="s">
        <v>565</v>
      </c>
      <c r="C110" s="264" t="s">
        <v>150</v>
      </c>
      <c r="D110" s="264" t="s">
        <v>138</v>
      </c>
      <c r="E110" s="261">
        <v>165000</v>
      </c>
    </row>
    <row r="111" spans="1:5" s="224" customFormat="1" ht="25.5" outlineLevel="2" x14ac:dyDescent="0.2">
      <c r="A111" s="262" t="s">
        <v>419</v>
      </c>
      <c r="B111" s="264" t="s">
        <v>565</v>
      </c>
      <c r="C111" s="264" t="s">
        <v>151</v>
      </c>
      <c r="D111" s="264" t="s">
        <v>138</v>
      </c>
      <c r="E111" s="261">
        <v>165000</v>
      </c>
    </row>
    <row r="112" spans="1:5" s="224" customFormat="1" outlineLevel="3" x14ac:dyDescent="0.2">
      <c r="A112" s="262" t="s">
        <v>416</v>
      </c>
      <c r="B112" s="264" t="s">
        <v>565</v>
      </c>
      <c r="C112" s="264" t="s">
        <v>151</v>
      </c>
      <c r="D112" s="264" t="s">
        <v>102</v>
      </c>
      <c r="E112" s="261">
        <v>165000</v>
      </c>
    </row>
    <row r="113" spans="1:5" s="224" customFormat="1" outlineLevel="4" x14ac:dyDescent="0.2">
      <c r="A113" s="262" t="s">
        <v>417</v>
      </c>
      <c r="B113" s="264" t="s">
        <v>565</v>
      </c>
      <c r="C113" s="264" t="s">
        <v>151</v>
      </c>
      <c r="D113" s="264" t="s">
        <v>34</v>
      </c>
      <c r="E113" s="261">
        <v>165000</v>
      </c>
    </row>
    <row r="114" spans="1:5" s="224" customFormat="1" ht="25.5" outlineLevel="5" x14ac:dyDescent="0.2">
      <c r="A114" s="262" t="s">
        <v>493</v>
      </c>
      <c r="B114" s="264" t="s">
        <v>341</v>
      </c>
      <c r="C114" s="264" t="s">
        <v>176</v>
      </c>
      <c r="D114" s="264" t="s">
        <v>138</v>
      </c>
      <c r="E114" s="261">
        <v>343729</v>
      </c>
    </row>
    <row r="115" spans="1:5" s="224" customFormat="1" ht="51" outlineLevel="6" x14ac:dyDescent="0.2">
      <c r="A115" s="262" t="s">
        <v>655</v>
      </c>
      <c r="B115" s="264" t="s">
        <v>412</v>
      </c>
      <c r="C115" s="264" t="s">
        <v>176</v>
      </c>
      <c r="D115" s="264" t="s">
        <v>138</v>
      </c>
      <c r="E115" s="261">
        <v>13042</v>
      </c>
    </row>
    <row r="116" spans="1:5" s="224" customFormat="1" ht="25.5" outlineLevel="7" x14ac:dyDescent="0.2">
      <c r="A116" s="262" t="s">
        <v>418</v>
      </c>
      <c r="B116" s="264" t="s">
        <v>412</v>
      </c>
      <c r="C116" s="264" t="s">
        <v>150</v>
      </c>
      <c r="D116" s="264" t="s">
        <v>138</v>
      </c>
      <c r="E116" s="261">
        <v>13042</v>
      </c>
    </row>
    <row r="117" spans="1:5" s="224" customFormat="1" ht="25.5" outlineLevel="3" x14ac:dyDescent="0.2">
      <c r="A117" s="262" t="s">
        <v>419</v>
      </c>
      <c r="B117" s="264" t="s">
        <v>412</v>
      </c>
      <c r="C117" s="264" t="s">
        <v>151</v>
      </c>
      <c r="D117" s="264" t="s">
        <v>138</v>
      </c>
      <c r="E117" s="261">
        <v>13042</v>
      </c>
    </row>
    <row r="118" spans="1:5" s="224" customFormat="1" outlineLevel="4" x14ac:dyDescent="0.2">
      <c r="A118" s="262" t="s">
        <v>434</v>
      </c>
      <c r="B118" s="264" t="s">
        <v>412</v>
      </c>
      <c r="C118" s="264" t="s">
        <v>151</v>
      </c>
      <c r="D118" s="264" t="s">
        <v>23</v>
      </c>
      <c r="E118" s="261">
        <v>13042</v>
      </c>
    </row>
    <row r="119" spans="1:5" s="224" customFormat="1" outlineLevel="5" x14ac:dyDescent="0.2">
      <c r="A119" s="262" t="s">
        <v>435</v>
      </c>
      <c r="B119" s="264" t="s">
        <v>412</v>
      </c>
      <c r="C119" s="264" t="s">
        <v>151</v>
      </c>
      <c r="D119" s="264" t="s">
        <v>192</v>
      </c>
      <c r="E119" s="261">
        <v>13042</v>
      </c>
    </row>
    <row r="120" spans="1:5" s="224" customFormat="1" ht="25.5" outlineLevel="6" x14ac:dyDescent="0.2">
      <c r="A120" s="262" t="s">
        <v>766</v>
      </c>
      <c r="B120" s="264" t="s">
        <v>566</v>
      </c>
      <c r="C120" s="264" t="s">
        <v>176</v>
      </c>
      <c r="D120" s="264" t="s">
        <v>138</v>
      </c>
      <c r="E120" s="261">
        <v>330000</v>
      </c>
    </row>
    <row r="121" spans="1:5" s="224" customFormat="1" ht="25.5" outlineLevel="7" x14ac:dyDescent="0.2">
      <c r="A121" s="262" t="s">
        <v>418</v>
      </c>
      <c r="B121" s="264" t="s">
        <v>566</v>
      </c>
      <c r="C121" s="264" t="s">
        <v>150</v>
      </c>
      <c r="D121" s="264" t="s">
        <v>138</v>
      </c>
      <c r="E121" s="261">
        <v>330000</v>
      </c>
    </row>
    <row r="122" spans="1:5" s="224" customFormat="1" ht="25.5" outlineLevel="3" x14ac:dyDescent="0.2">
      <c r="A122" s="262" t="s">
        <v>419</v>
      </c>
      <c r="B122" s="264" t="s">
        <v>566</v>
      </c>
      <c r="C122" s="264" t="s">
        <v>151</v>
      </c>
      <c r="D122" s="264" t="s">
        <v>138</v>
      </c>
      <c r="E122" s="261">
        <v>330000</v>
      </c>
    </row>
    <row r="123" spans="1:5" s="224" customFormat="1" outlineLevel="4" x14ac:dyDescent="0.2">
      <c r="A123" s="262" t="s">
        <v>416</v>
      </c>
      <c r="B123" s="264" t="s">
        <v>566</v>
      </c>
      <c r="C123" s="264" t="s">
        <v>151</v>
      </c>
      <c r="D123" s="264" t="s">
        <v>102</v>
      </c>
      <c r="E123" s="261">
        <v>330000</v>
      </c>
    </row>
    <row r="124" spans="1:5" s="224" customFormat="1" outlineLevel="5" x14ac:dyDescent="0.2">
      <c r="A124" s="262" t="s">
        <v>417</v>
      </c>
      <c r="B124" s="264" t="s">
        <v>566</v>
      </c>
      <c r="C124" s="264" t="s">
        <v>151</v>
      </c>
      <c r="D124" s="264" t="s">
        <v>34</v>
      </c>
      <c r="E124" s="261">
        <v>330000</v>
      </c>
    </row>
    <row r="125" spans="1:5" s="224" customFormat="1" ht="63.75" outlineLevel="6" x14ac:dyDescent="0.2">
      <c r="A125" s="262" t="s">
        <v>656</v>
      </c>
      <c r="B125" s="264" t="s">
        <v>413</v>
      </c>
      <c r="C125" s="264" t="s">
        <v>176</v>
      </c>
      <c r="D125" s="264" t="s">
        <v>138</v>
      </c>
      <c r="E125" s="261">
        <v>687</v>
      </c>
    </row>
    <row r="126" spans="1:5" s="224" customFormat="1" ht="25.5" outlineLevel="7" x14ac:dyDescent="0.2">
      <c r="A126" s="262" t="s">
        <v>418</v>
      </c>
      <c r="B126" s="264" t="s">
        <v>413</v>
      </c>
      <c r="C126" s="264" t="s">
        <v>150</v>
      </c>
      <c r="D126" s="264" t="s">
        <v>138</v>
      </c>
      <c r="E126" s="261">
        <v>687</v>
      </c>
    </row>
    <row r="127" spans="1:5" s="224" customFormat="1" ht="25.5" x14ac:dyDescent="0.2">
      <c r="A127" s="262" t="s">
        <v>419</v>
      </c>
      <c r="B127" s="264" t="s">
        <v>413</v>
      </c>
      <c r="C127" s="264" t="s">
        <v>151</v>
      </c>
      <c r="D127" s="264" t="s">
        <v>138</v>
      </c>
      <c r="E127" s="261">
        <v>687</v>
      </c>
    </row>
    <row r="128" spans="1:5" s="224" customFormat="1" outlineLevel="1" x14ac:dyDescent="0.2">
      <c r="A128" s="262" t="s">
        <v>434</v>
      </c>
      <c r="B128" s="264" t="s">
        <v>413</v>
      </c>
      <c r="C128" s="264" t="s">
        <v>151</v>
      </c>
      <c r="D128" s="264" t="s">
        <v>23</v>
      </c>
      <c r="E128" s="261">
        <v>687</v>
      </c>
    </row>
    <row r="129" spans="1:5" s="224" customFormat="1" outlineLevel="2" x14ac:dyDescent="0.2">
      <c r="A129" s="262" t="s">
        <v>435</v>
      </c>
      <c r="B129" s="264" t="s">
        <v>413</v>
      </c>
      <c r="C129" s="264" t="s">
        <v>151</v>
      </c>
      <c r="D129" s="264" t="s">
        <v>192</v>
      </c>
      <c r="E129" s="261">
        <v>687</v>
      </c>
    </row>
    <row r="130" spans="1:5" s="224" customFormat="1" ht="38.25" outlineLevel="3" x14ac:dyDescent="0.2">
      <c r="A130" s="262" t="s">
        <v>376</v>
      </c>
      <c r="B130" s="264" t="s">
        <v>187</v>
      </c>
      <c r="C130" s="264" t="s">
        <v>176</v>
      </c>
      <c r="D130" s="264" t="s">
        <v>138</v>
      </c>
      <c r="E130" s="261">
        <v>376176.25</v>
      </c>
    </row>
    <row r="131" spans="1:5" s="224" customFormat="1" ht="25.5" outlineLevel="4" x14ac:dyDescent="0.2">
      <c r="A131" s="262" t="s">
        <v>657</v>
      </c>
      <c r="B131" s="264" t="s">
        <v>343</v>
      </c>
      <c r="C131" s="264" t="s">
        <v>176</v>
      </c>
      <c r="D131" s="264" t="s">
        <v>138</v>
      </c>
      <c r="E131" s="261">
        <v>376176.25</v>
      </c>
    </row>
    <row r="132" spans="1:5" s="224" customFormat="1" ht="25.5" outlineLevel="5" x14ac:dyDescent="0.2">
      <c r="A132" s="262" t="s">
        <v>377</v>
      </c>
      <c r="B132" s="264" t="s">
        <v>345</v>
      </c>
      <c r="C132" s="264" t="s">
        <v>176</v>
      </c>
      <c r="D132" s="264" t="s">
        <v>138</v>
      </c>
      <c r="E132" s="261">
        <v>19776.25</v>
      </c>
    </row>
    <row r="133" spans="1:5" s="224" customFormat="1" ht="38.25" outlineLevel="6" x14ac:dyDescent="0.2">
      <c r="A133" s="262" t="s">
        <v>436</v>
      </c>
      <c r="B133" s="264" t="s">
        <v>408</v>
      </c>
      <c r="C133" s="264" t="s">
        <v>176</v>
      </c>
      <c r="D133" s="264" t="s">
        <v>138</v>
      </c>
      <c r="E133" s="261">
        <v>19776.25</v>
      </c>
    </row>
    <row r="134" spans="1:5" s="224" customFormat="1" outlineLevel="7" x14ac:dyDescent="0.2">
      <c r="A134" s="262" t="s">
        <v>427</v>
      </c>
      <c r="B134" s="264" t="s">
        <v>408</v>
      </c>
      <c r="C134" s="264" t="s">
        <v>180</v>
      </c>
      <c r="D134" s="264" t="s">
        <v>138</v>
      </c>
      <c r="E134" s="261">
        <v>19776.25</v>
      </c>
    </row>
    <row r="135" spans="1:5" s="224" customFormat="1" outlineLevel="2" x14ac:dyDescent="0.2">
      <c r="A135" s="262" t="s">
        <v>428</v>
      </c>
      <c r="B135" s="264" t="s">
        <v>408</v>
      </c>
      <c r="C135" s="264" t="s">
        <v>152</v>
      </c>
      <c r="D135" s="264" t="s">
        <v>138</v>
      </c>
      <c r="E135" s="261">
        <v>19776.25</v>
      </c>
    </row>
    <row r="136" spans="1:5" s="224" customFormat="1" outlineLevel="3" x14ac:dyDescent="0.2">
      <c r="A136" s="262" t="s">
        <v>416</v>
      </c>
      <c r="B136" s="264" t="s">
        <v>408</v>
      </c>
      <c r="C136" s="264" t="s">
        <v>152</v>
      </c>
      <c r="D136" s="264" t="s">
        <v>102</v>
      </c>
      <c r="E136" s="261">
        <v>19776.25</v>
      </c>
    </row>
    <row r="137" spans="1:5" s="224" customFormat="1" outlineLevel="4" x14ac:dyDescent="0.2">
      <c r="A137" s="262" t="s">
        <v>417</v>
      </c>
      <c r="B137" s="264" t="s">
        <v>408</v>
      </c>
      <c r="C137" s="264" t="s">
        <v>152</v>
      </c>
      <c r="D137" s="264" t="s">
        <v>34</v>
      </c>
      <c r="E137" s="261">
        <v>19776.25</v>
      </c>
    </row>
    <row r="138" spans="1:5" s="224" customFormat="1" ht="25.5" outlineLevel="5" x14ac:dyDescent="0.2">
      <c r="A138" s="262" t="s">
        <v>378</v>
      </c>
      <c r="B138" s="264" t="s">
        <v>347</v>
      </c>
      <c r="C138" s="264" t="s">
        <v>176</v>
      </c>
      <c r="D138" s="264" t="s">
        <v>138</v>
      </c>
      <c r="E138" s="261">
        <v>356400</v>
      </c>
    </row>
    <row r="139" spans="1:5" s="224" customFormat="1" ht="25.5" outlineLevel="6" x14ac:dyDescent="0.2">
      <c r="A139" s="262" t="s">
        <v>437</v>
      </c>
      <c r="B139" s="264" t="s">
        <v>411</v>
      </c>
      <c r="C139" s="264" t="s">
        <v>176</v>
      </c>
      <c r="D139" s="264" t="s">
        <v>138</v>
      </c>
      <c r="E139" s="261">
        <v>292400</v>
      </c>
    </row>
    <row r="140" spans="1:5" s="224" customFormat="1" ht="51" outlineLevel="7" x14ac:dyDescent="0.2">
      <c r="A140" s="262" t="s">
        <v>414</v>
      </c>
      <c r="B140" s="264" t="s">
        <v>411</v>
      </c>
      <c r="C140" s="264" t="s">
        <v>16</v>
      </c>
      <c r="D140" s="264" t="s">
        <v>138</v>
      </c>
      <c r="E140" s="261">
        <v>292400</v>
      </c>
    </row>
    <row r="141" spans="1:5" s="224" customFormat="1" ht="25.5" outlineLevel="3" x14ac:dyDescent="0.2">
      <c r="A141" s="262" t="s">
        <v>415</v>
      </c>
      <c r="B141" s="264" t="s">
        <v>411</v>
      </c>
      <c r="C141" s="264" t="s">
        <v>17</v>
      </c>
      <c r="D141" s="264" t="s">
        <v>138</v>
      </c>
      <c r="E141" s="261">
        <v>292400</v>
      </c>
    </row>
    <row r="142" spans="1:5" s="224" customFormat="1" outlineLevel="4" x14ac:dyDescent="0.2">
      <c r="A142" s="262" t="s">
        <v>438</v>
      </c>
      <c r="B142" s="264" t="s">
        <v>411</v>
      </c>
      <c r="C142" s="264" t="s">
        <v>17</v>
      </c>
      <c r="D142" s="264" t="s">
        <v>349</v>
      </c>
      <c r="E142" s="261">
        <v>292400</v>
      </c>
    </row>
    <row r="143" spans="1:5" s="224" customFormat="1" outlineLevel="5" x14ac:dyDescent="0.2">
      <c r="A143" s="262" t="s">
        <v>439</v>
      </c>
      <c r="B143" s="264" t="s">
        <v>411</v>
      </c>
      <c r="C143" s="264" t="s">
        <v>17</v>
      </c>
      <c r="D143" s="264" t="s">
        <v>351</v>
      </c>
      <c r="E143" s="261">
        <v>292400</v>
      </c>
    </row>
    <row r="144" spans="1:5" s="224" customFormat="1" ht="76.5" outlineLevel="6" x14ac:dyDescent="0.2">
      <c r="A144" s="262" t="s">
        <v>658</v>
      </c>
      <c r="B144" s="264" t="s">
        <v>409</v>
      </c>
      <c r="C144" s="264" t="s">
        <v>176</v>
      </c>
      <c r="D144" s="264" t="s">
        <v>138</v>
      </c>
      <c r="E144" s="261">
        <v>4000</v>
      </c>
    </row>
    <row r="145" spans="1:5" s="224" customFormat="1" ht="25.5" outlineLevel="7" x14ac:dyDescent="0.2">
      <c r="A145" s="262" t="s">
        <v>418</v>
      </c>
      <c r="B145" s="264" t="s">
        <v>409</v>
      </c>
      <c r="C145" s="264" t="s">
        <v>150</v>
      </c>
      <c r="D145" s="264" t="s">
        <v>138</v>
      </c>
      <c r="E145" s="261">
        <v>4000</v>
      </c>
    </row>
    <row r="146" spans="1:5" s="224" customFormat="1" ht="25.5" outlineLevel="3" x14ac:dyDescent="0.2">
      <c r="A146" s="262" t="s">
        <v>419</v>
      </c>
      <c r="B146" s="264" t="s">
        <v>409</v>
      </c>
      <c r="C146" s="264" t="s">
        <v>151</v>
      </c>
      <c r="D146" s="264" t="s">
        <v>138</v>
      </c>
      <c r="E146" s="261">
        <v>4000</v>
      </c>
    </row>
    <row r="147" spans="1:5" s="224" customFormat="1" outlineLevel="4" x14ac:dyDescent="0.2">
      <c r="A147" s="262" t="s">
        <v>416</v>
      </c>
      <c r="B147" s="264" t="s">
        <v>409</v>
      </c>
      <c r="C147" s="264" t="s">
        <v>151</v>
      </c>
      <c r="D147" s="264" t="s">
        <v>102</v>
      </c>
      <c r="E147" s="261">
        <v>4000</v>
      </c>
    </row>
    <row r="148" spans="1:5" s="224" customFormat="1" outlineLevel="5" x14ac:dyDescent="0.2">
      <c r="A148" s="262" t="s">
        <v>417</v>
      </c>
      <c r="B148" s="264" t="s">
        <v>409</v>
      </c>
      <c r="C148" s="264" t="s">
        <v>151</v>
      </c>
      <c r="D148" s="264" t="s">
        <v>34</v>
      </c>
      <c r="E148" s="261">
        <v>4000</v>
      </c>
    </row>
    <row r="149" spans="1:5" s="224" customFormat="1" ht="25.5" outlineLevel="6" x14ac:dyDescent="0.2">
      <c r="A149" s="262" t="s">
        <v>659</v>
      </c>
      <c r="B149" s="264" t="s">
        <v>835</v>
      </c>
      <c r="C149" s="264" t="s">
        <v>176</v>
      </c>
      <c r="D149" s="264" t="s">
        <v>138</v>
      </c>
      <c r="E149" s="261">
        <v>60000</v>
      </c>
    </row>
    <row r="150" spans="1:5" s="224" customFormat="1" ht="51" outlineLevel="7" x14ac:dyDescent="0.2">
      <c r="A150" s="262" t="s">
        <v>414</v>
      </c>
      <c r="B150" s="264" t="s">
        <v>835</v>
      </c>
      <c r="C150" s="264" t="s">
        <v>16</v>
      </c>
      <c r="D150" s="264" t="s">
        <v>138</v>
      </c>
      <c r="E150" s="261">
        <v>60000</v>
      </c>
    </row>
    <row r="151" spans="1:5" s="224" customFormat="1" ht="25.5" x14ac:dyDescent="0.2">
      <c r="A151" s="262" t="s">
        <v>415</v>
      </c>
      <c r="B151" s="264" t="s">
        <v>835</v>
      </c>
      <c r="C151" s="264" t="s">
        <v>17</v>
      </c>
      <c r="D151" s="264" t="s">
        <v>138</v>
      </c>
      <c r="E151" s="261">
        <v>60000</v>
      </c>
    </row>
    <row r="152" spans="1:5" s="224" customFormat="1" outlineLevel="1" x14ac:dyDescent="0.2">
      <c r="A152" s="262" t="s">
        <v>438</v>
      </c>
      <c r="B152" s="264" t="s">
        <v>835</v>
      </c>
      <c r="C152" s="264" t="s">
        <v>17</v>
      </c>
      <c r="D152" s="264" t="s">
        <v>349</v>
      </c>
      <c r="E152" s="261">
        <v>60000</v>
      </c>
    </row>
    <row r="153" spans="1:5" s="224" customFormat="1" outlineLevel="2" x14ac:dyDescent="0.2">
      <c r="A153" s="262" t="s">
        <v>439</v>
      </c>
      <c r="B153" s="264" t="s">
        <v>835</v>
      </c>
      <c r="C153" s="264" t="s">
        <v>17</v>
      </c>
      <c r="D153" s="264" t="s">
        <v>351</v>
      </c>
      <c r="E153" s="261">
        <v>60000</v>
      </c>
    </row>
    <row r="154" spans="1:5" s="224" customFormat="1" ht="51" customHeight="1" outlineLevel="3" x14ac:dyDescent="0.2">
      <c r="A154" s="262" t="s">
        <v>660</v>
      </c>
      <c r="B154" s="264" t="s">
        <v>193</v>
      </c>
      <c r="C154" s="264" t="s">
        <v>176</v>
      </c>
      <c r="D154" s="264" t="s">
        <v>138</v>
      </c>
      <c r="E154" s="261">
        <v>9965452.2200000007</v>
      </c>
    </row>
    <row r="155" spans="1:5" s="224" customFormat="1" ht="25.5" outlineLevel="4" x14ac:dyDescent="0.2">
      <c r="A155" s="262" t="s">
        <v>661</v>
      </c>
      <c r="B155" s="264" t="s">
        <v>197</v>
      </c>
      <c r="C155" s="264" t="s">
        <v>176</v>
      </c>
      <c r="D155" s="264" t="s">
        <v>138</v>
      </c>
      <c r="E155" s="261">
        <v>8389000</v>
      </c>
    </row>
    <row r="156" spans="1:5" s="224" customFormat="1" ht="25.5" outlineLevel="5" x14ac:dyDescent="0.2">
      <c r="A156" s="262" t="s">
        <v>662</v>
      </c>
      <c r="B156" s="264" t="s">
        <v>353</v>
      </c>
      <c r="C156" s="264" t="s">
        <v>176</v>
      </c>
      <c r="D156" s="264" t="s">
        <v>138</v>
      </c>
      <c r="E156" s="261">
        <v>8289000</v>
      </c>
    </row>
    <row r="157" spans="1:5" s="224" customFormat="1" ht="51" customHeight="1" outlineLevel="6" x14ac:dyDescent="0.2">
      <c r="A157" s="262" t="s">
        <v>663</v>
      </c>
      <c r="B157" s="264" t="s">
        <v>576</v>
      </c>
      <c r="C157" s="264" t="s">
        <v>176</v>
      </c>
      <c r="D157" s="264" t="s">
        <v>138</v>
      </c>
      <c r="E157" s="261">
        <v>8289000</v>
      </c>
    </row>
    <row r="158" spans="1:5" s="224" customFormat="1" ht="25.5" outlineLevel="7" x14ac:dyDescent="0.2">
      <c r="A158" s="262" t="s">
        <v>418</v>
      </c>
      <c r="B158" s="264" t="s">
        <v>576</v>
      </c>
      <c r="C158" s="264" t="s">
        <v>150</v>
      </c>
      <c r="D158" s="264" t="s">
        <v>138</v>
      </c>
      <c r="E158" s="261">
        <v>8289000</v>
      </c>
    </row>
    <row r="159" spans="1:5" s="224" customFormat="1" ht="25.5" outlineLevel="2" x14ac:dyDescent="0.2">
      <c r="A159" s="262" t="s">
        <v>419</v>
      </c>
      <c r="B159" s="264" t="s">
        <v>576</v>
      </c>
      <c r="C159" s="264" t="s">
        <v>151</v>
      </c>
      <c r="D159" s="264" t="s">
        <v>138</v>
      </c>
      <c r="E159" s="261">
        <v>8289000</v>
      </c>
    </row>
    <row r="160" spans="1:5" s="224" customFormat="1" ht="51" customHeight="1" outlineLevel="3" x14ac:dyDescent="0.2">
      <c r="A160" s="262" t="s">
        <v>434</v>
      </c>
      <c r="B160" s="264" t="s">
        <v>576</v>
      </c>
      <c r="C160" s="264" t="s">
        <v>151</v>
      </c>
      <c r="D160" s="264" t="s">
        <v>23</v>
      </c>
      <c r="E160" s="261">
        <v>8289000</v>
      </c>
    </row>
    <row r="161" spans="1:5" s="224" customFormat="1" outlineLevel="4" x14ac:dyDescent="0.2">
      <c r="A161" s="262" t="s">
        <v>442</v>
      </c>
      <c r="B161" s="264" t="s">
        <v>576</v>
      </c>
      <c r="C161" s="264" t="s">
        <v>151</v>
      </c>
      <c r="D161" s="264" t="s">
        <v>74</v>
      </c>
      <c r="E161" s="261">
        <v>8289000</v>
      </c>
    </row>
    <row r="162" spans="1:5" s="224" customFormat="1" ht="51" outlineLevel="5" x14ac:dyDescent="0.2">
      <c r="A162" s="262" t="s">
        <v>957</v>
      </c>
      <c r="B162" s="264" t="s">
        <v>903</v>
      </c>
      <c r="C162" s="264" t="s">
        <v>176</v>
      </c>
      <c r="D162" s="264" t="s">
        <v>138</v>
      </c>
      <c r="E162" s="261">
        <v>100000</v>
      </c>
    </row>
    <row r="163" spans="1:5" s="224" customFormat="1" ht="51" customHeight="1" outlineLevel="6" x14ac:dyDescent="0.2">
      <c r="A163" s="262" t="s">
        <v>910</v>
      </c>
      <c r="B163" s="264" t="s">
        <v>905</v>
      </c>
      <c r="C163" s="264" t="s">
        <v>176</v>
      </c>
      <c r="D163" s="264" t="s">
        <v>138</v>
      </c>
      <c r="E163" s="261">
        <v>100000</v>
      </c>
    </row>
    <row r="164" spans="1:5" s="224" customFormat="1" ht="25.5" outlineLevel="7" x14ac:dyDescent="0.2">
      <c r="A164" s="262" t="s">
        <v>418</v>
      </c>
      <c r="B164" s="264" t="s">
        <v>905</v>
      </c>
      <c r="C164" s="264" t="s">
        <v>150</v>
      </c>
      <c r="D164" s="264" t="s">
        <v>138</v>
      </c>
      <c r="E164" s="261">
        <v>100000</v>
      </c>
    </row>
    <row r="165" spans="1:5" s="224" customFormat="1" ht="25.5" outlineLevel="1" x14ac:dyDescent="0.2">
      <c r="A165" s="262" t="s">
        <v>419</v>
      </c>
      <c r="B165" s="264" t="s">
        <v>905</v>
      </c>
      <c r="C165" s="264" t="s">
        <v>151</v>
      </c>
      <c r="D165" s="264" t="s">
        <v>138</v>
      </c>
      <c r="E165" s="261">
        <v>100000</v>
      </c>
    </row>
    <row r="166" spans="1:5" s="224" customFormat="1" outlineLevel="2" x14ac:dyDescent="0.2">
      <c r="A166" s="262" t="s">
        <v>434</v>
      </c>
      <c r="B166" s="264" t="s">
        <v>905</v>
      </c>
      <c r="C166" s="264" t="s">
        <v>151</v>
      </c>
      <c r="D166" s="264" t="s">
        <v>23</v>
      </c>
      <c r="E166" s="261">
        <v>100000</v>
      </c>
    </row>
    <row r="167" spans="1:5" s="224" customFormat="1" ht="51" customHeight="1" outlineLevel="3" x14ac:dyDescent="0.2">
      <c r="A167" s="262" t="s">
        <v>442</v>
      </c>
      <c r="B167" s="264" t="s">
        <v>905</v>
      </c>
      <c r="C167" s="264" t="s">
        <v>151</v>
      </c>
      <c r="D167" s="264" t="s">
        <v>74</v>
      </c>
      <c r="E167" s="261">
        <v>100000</v>
      </c>
    </row>
    <row r="168" spans="1:5" s="224" customFormat="1" ht="38.25" outlineLevel="4" x14ac:dyDescent="0.2">
      <c r="A168" s="262" t="s">
        <v>664</v>
      </c>
      <c r="B168" s="264" t="s">
        <v>195</v>
      </c>
      <c r="C168" s="264" t="s">
        <v>176</v>
      </c>
      <c r="D168" s="264" t="s">
        <v>138</v>
      </c>
      <c r="E168" s="261">
        <v>1576452.22</v>
      </c>
    </row>
    <row r="169" spans="1:5" s="224" customFormat="1" ht="51" outlineLevel="5" x14ac:dyDescent="0.2">
      <c r="A169" s="262" t="s">
        <v>504</v>
      </c>
      <c r="B169" s="264" t="s">
        <v>354</v>
      </c>
      <c r="C169" s="264" t="s">
        <v>176</v>
      </c>
      <c r="D169" s="264" t="s">
        <v>138</v>
      </c>
      <c r="E169" s="261">
        <v>60000</v>
      </c>
    </row>
    <row r="170" spans="1:5" s="224" customFormat="1" ht="51" customHeight="1" outlineLevel="6" x14ac:dyDescent="0.2">
      <c r="A170" s="262" t="s">
        <v>663</v>
      </c>
      <c r="B170" s="264" t="s">
        <v>578</v>
      </c>
      <c r="C170" s="264" t="s">
        <v>176</v>
      </c>
      <c r="D170" s="264" t="s">
        <v>138</v>
      </c>
      <c r="E170" s="261">
        <v>60000</v>
      </c>
    </row>
    <row r="171" spans="1:5" s="224" customFormat="1" ht="25.5" outlineLevel="7" x14ac:dyDescent="0.2">
      <c r="A171" s="262" t="s">
        <v>418</v>
      </c>
      <c r="B171" s="264" t="s">
        <v>578</v>
      </c>
      <c r="C171" s="264" t="s">
        <v>150</v>
      </c>
      <c r="D171" s="264" t="s">
        <v>138</v>
      </c>
      <c r="E171" s="261">
        <v>60000</v>
      </c>
    </row>
    <row r="172" spans="1:5" s="224" customFormat="1" ht="25.5" outlineLevel="2" x14ac:dyDescent="0.2">
      <c r="A172" s="262" t="s">
        <v>419</v>
      </c>
      <c r="B172" s="264" t="s">
        <v>578</v>
      </c>
      <c r="C172" s="264" t="s">
        <v>151</v>
      </c>
      <c r="D172" s="264" t="s">
        <v>138</v>
      </c>
      <c r="E172" s="261">
        <v>60000</v>
      </c>
    </row>
    <row r="173" spans="1:5" s="224" customFormat="1" ht="51" customHeight="1" outlineLevel="3" x14ac:dyDescent="0.2">
      <c r="A173" s="262" t="s">
        <v>434</v>
      </c>
      <c r="B173" s="264" t="s">
        <v>578</v>
      </c>
      <c r="C173" s="264" t="s">
        <v>151</v>
      </c>
      <c r="D173" s="264" t="s">
        <v>23</v>
      </c>
      <c r="E173" s="261">
        <v>60000</v>
      </c>
    </row>
    <row r="174" spans="1:5" s="224" customFormat="1" outlineLevel="4" x14ac:dyDescent="0.2">
      <c r="A174" s="262" t="s">
        <v>442</v>
      </c>
      <c r="B174" s="264" t="s">
        <v>578</v>
      </c>
      <c r="C174" s="264" t="s">
        <v>151</v>
      </c>
      <c r="D174" s="264" t="s">
        <v>74</v>
      </c>
      <c r="E174" s="261">
        <v>60000</v>
      </c>
    </row>
    <row r="175" spans="1:5" s="224" customFormat="1" ht="38.25" outlineLevel="5" x14ac:dyDescent="0.2">
      <c r="A175" s="262" t="s">
        <v>917</v>
      </c>
      <c r="B175" s="264" t="s">
        <v>918</v>
      </c>
      <c r="C175" s="264" t="s">
        <v>176</v>
      </c>
      <c r="D175" s="264" t="s">
        <v>138</v>
      </c>
      <c r="E175" s="261">
        <v>350000</v>
      </c>
    </row>
    <row r="176" spans="1:5" s="224" customFormat="1" ht="51" customHeight="1" outlineLevel="6" x14ac:dyDescent="0.2">
      <c r="A176" s="262" t="s">
        <v>663</v>
      </c>
      <c r="B176" s="264" t="s">
        <v>919</v>
      </c>
      <c r="C176" s="264" t="s">
        <v>176</v>
      </c>
      <c r="D176" s="264" t="s">
        <v>138</v>
      </c>
      <c r="E176" s="261">
        <v>350000</v>
      </c>
    </row>
    <row r="177" spans="1:5" s="224" customFormat="1" ht="25.5" outlineLevel="7" x14ac:dyDescent="0.2">
      <c r="A177" s="262" t="s">
        <v>418</v>
      </c>
      <c r="B177" s="264" t="s">
        <v>919</v>
      </c>
      <c r="C177" s="264" t="s">
        <v>150</v>
      </c>
      <c r="D177" s="264" t="s">
        <v>138</v>
      </c>
      <c r="E177" s="261">
        <v>350000</v>
      </c>
    </row>
    <row r="178" spans="1:5" s="224" customFormat="1" ht="25.5" outlineLevel="3" x14ac:dyDescent="0.2">
      <c r="A178" s="262" t="s">
        <v>419</v>
      </c>
      <c r="B178" s="264" t="s">
        <v>919</v>
      </c>
      <c r="C178" s="264" t="s">
        <v>151</v>
      </c>
      <c r="D178" s="264" t="s">
        <v>138</v>
      </c>
      <c r="E178" s="261">
        <v>350000</v>
      </c>
    </row>
    <row r="179" spans="1:5" s="224" customFormat="1" outlineLevel="4" x14ac:dyDescent="0.2">
      <c r="A179" s="262" t="s">
        <v>434</v>
      </c>
      <c r="B179" s="264" t="s">
        <v>919</v>
      </c>
      <c r="C179" s="264" t="s">
        <v>151</v>
      </c>
      <c r="D179" s="264" t="s">
        <v>23</v>
      </c>
      <c r="E179" s="261">
        <v>350000</v>
      </c>
    </row>
    <row r="180" spans="1:5" s="224" customFormat="1" outlineLevel="5" x14ac:dyDescent="0.2">
      <c r="A180" s="262" t="s">
        <v>442</v>
      </c>
      <c r="B180" s="264" t="s">
        <v>919</v>
      </c>
      <c r="C180" s="264" t="s">
        <v>151</v>
      </c>
      <c r="D180" s="264" t="s">
        <v>74</v>
      </c>
      <c r="E180" s="261">
        <v>350000</v>
      </c>
    </row>
    <row r="181" spans="1:5" s="224" customFormat="1" ht="38.25" outlineLevel="6" x14ac:dyDescent="0.2">
      <c r="A181" s="262" t="s">
        <v>920</v>
      </c>
      <c r="B181" s="264" t="s">
        <v>921</v>
      </c>
      <c r="C181" s="264" t="s">
        <v>176</v>
      </c>
      <c r="D181" s="264" t="s">
        <v>138</v>
      </c>
      <c r="E181" s="261">
        <v>300000</v>
      </c>
    </row>
    <row r="182" spans="1:5" s="224" customFormat="1" ht="51" customHeight="1" outlineLevel="7" x14ac:dyDescent="0.2">
      <c r="A182" s="262" t="s">
        <v>663</v>
      </c>
      <c r="B182" s="264" t="s">
        <v>922</v>
      </c>
      <c r="C182" s="264" t="s">
        <v>176</v>
      </c>
      <c r="D182" s="264" t="s">
        <v>138</v>
      </c>
      <c r="E182" s="261">
        <v>300000</v>
      </c>
    </row>
    <row r="183" spans="1:5" s="224" customFormat="1" ht="25.5" x14ac:dyDescent="0.2">
      <c r="A183" s="262" t="s">
        <v>418</v>
      </c>
      <c r="B183" s="264" t="s">
        <v>922</v>
      </c>
      <c r="C183" s="264" t="s">
        <v>150</v>
      </c>
      <c r="D183" s="264" t="s">
        <v>138</v>
      </c>
      <c r="E183" s="261">
        <v>300000</v>
      </c>
    </row>
    <row r="184" spans="1:5" s="224" customFormat="1" ht="25.5" outlineLevel="1" x14ac:dyDescent="0.2">
      <c r="A184" s="262" t="s">
        <v>419</v>
      </c>
      <c r="B184" s="264" t="s">
        <v>922</v>
      </c>
      <c r="C184" s="264" t="s">
        <v>151</v>
      </c>
      <c r="D184" s="264" t="s">
        <v>138</v>
      </c>
      <c r="E184" s="261">
        <v>300000</v>
      </c>
    </row>
    <row r="185" spans="1:5" s="224" customFormat="1" outlineLevel="2" x14ac:dyDescent="0.2">
      <c r="A185" s="262" t="s">
        <v>434</v>
      </c>
      <c r="B185" s="264" t="s">
        <v>922</v>
      </c>
      <c r="C185" s="264" t="s">
        <v>151</v>
      </c>
      <c r="D185" s="264" t="s">
        <v>23</v>
      </c>
      <c r="E185" s="261">
        <v>300000</v>
      </c>
    </row>
    <row r="186" spans="1:5" s="224" customFormat="1" outlineLevel="3" x14ac:dyDescent="0.2">
      <c r="A186" s="262" t="s">
        <v>442</v>
      </c>
      <c r="B186" s="264" t="s">
        <v>922</v>
      </c>
      <c r="C186" s="264" t="s">
        <v>151</v>
      </c>
      <c r="D186" s="264" t="s">
        <v>74</v>
      </c>
      <c r="E186" s="261">
        <v>300000</v>
      </c>
    </row>
    <row r="187" spans="1:5" s="224" customFormat="1" ht="38.25" outlineLevel="4" x14ac:dyDescent="0.2">
      <c r="A187" s="262" t="s">
        <v>923</v>
      </c>
      <c r="B187" s="264" t="s">
        <v>924</v>
      </c>
      <c r="C187" s="264" t="s">
        <v>176</v>
      </c>
      <c r="D187" s="264" t="s">
        <v>138</v>
      </c>
      <c r="E187" s="261">
        <v>150000</v>
      </c>
    </row>
    <row r="188" spans="1:5" s="224" customFormat="1" ht="51" customHeight="1" outlineLevel="5" x14ac:dyDescent="0.2">
      <c r="A188" s="262" t="s">
        <v>663</v>
      </c>
      <c r="B188" s="264" t="s">
        <v>925</v>
      </c>
      <c r="C188" s="264" t="s">
        <v>176</v>
      </c>
      <c r="D188" s="264" t="s">
        <v>138</v>
      </c>
      <c r="E188" s="261">
        <v>150000</v>
      </c>
    </row>
    <row r="189" spans="1:5" s="224" customFormat="1" ht="25.5" outlineLevel="6" x14ac:dyDescent="0.2">
      <c r="A189" s="262" t="s">
        <v>418</v>
      </c>
      <c r="B189" s="264" t="s">
        <v>925</v>
      </c>
      <c r="C189" s="264" t="s">
        <v>150</v>
      </c>
      <c r="D189" s="264" t="s">
        <v>138</v>
      </c>
      <c r="E189" s="261">
        <v>150000</v>
      </c>
    </row>
    <row r="190" spans="1:5" s="224" customFormat="1" ht="25.5" outlineLevel="7" x14ac:dyDescent="0.2">
      <c r="A190" s="262" t="s">
        <v>419</v>
      </c>
      <c r="B190" s="264" t="s">
        <v>925</v>
      </c>
      <c r="C190" s="264" t="s">
        <v>151</v>
      </c>
      <c r="D190" s="264" t="s">
        <v>138</v>
      </c>
      <c r="E190" s="261">
        <v>150000</v>
      </c>
    </row>
    <row r="191" spans="1:5" s="224" customFormat="1" outlineLevel="2" x14ac:dyDescent="0.2">
      <c r="A191" s="262" t="s">
        <v>434</v>
      </c>
      <c r="B191" s="264" t="s">
        <v>925</v>
      </c>
      <c r="C191" s="264" t="s">
        <v>151</v>
      </c>
      <c r="D191" s="264" t="s">
        <v>23</v>
      </c>
      <c r="E191" s="261">
        <v>150000</v>
      </c>
    </row>
    <row r="192" spans="1:5" s="224" customFormat="1" outlineLevel="3" x14ac:dyDescent="0.2">
      <c r="A192" s="262" t="s">
        <v>442</v>
      </c>
      <c r="B192" s="264" t="s">
        <v>925</v>
      </c>
      <c r="C192" s="264" t="s">
        <v>151</v>
      </c>
      <c r="D192" s="264" t="s">
        <v>74</v>
      </c>
      <c r="E192" s="261">
        <v>150000</v>
      </c>
    </row>
    <row r="193" spans="1:5" s="224" customFormat="1" ht="38.25" outlineLevel="4" x14ac:dyDescent="0.2">
      <c r="A193" s="262" t="s">
        <v>665</v>
      </c>
      <c r="B193" s="264" t="s">
        <v>355</v>
      </c>
      <c r="C193" s="264" t="s">
        <v>176</v>
      </c>
      <c r="D193" s="264" t="s">
        <v>138</v>
      </c>
      <c r="E193" s="261">
        <v>716452.22</v>
      </c>
    </row>
    <row r="194" spans="1:5" s="224" customFormat="1" ht="51" customHeight="1" outlineLevel="5" x14ac:dyDescent="0.2">
      <c r="A194" s="262" t="s">
        <v>666</v>
      </c>
      <c r="B194" s="264" t="s">
        <v>581</v>
      </c>
      <c r="C194" s="264" t="s">
        <v>176</v>
      </c>
      <c r="D194" s="264" t="s">
        <v>138</v>
      </c>
      <c r="E194" s="261">
        <v>290000</v>
      </c>
    </row>
    <row r="195" spans="1:5" s="224" customFormat="1" ht="25.5" outlineLevel="6" x14ac:dyDescent="0.2">
      <c r="A195" s="262" t="s">
        <v>418</v>
      </c>
      <c r="B195" s="264" t="s">
        <v>581</v>
      </c>
      <c r="C195" s="264" t="s">
        <v>150</v>
      </c>
      <c r="D195" s="264" t="s">
        <v>138</v>
      </c>
      <c r="E195" s="261">
        <v>290000</v>
      </c>
    </row>
    <row r="196" spans="1:5" s="224" customFormat="1" ht="25.5" outlineLevel="7" x14ac:dyDescent="0.2">
      <c r="A196" s="262" t="s">
        <v>419</v>
      </c>
      <c r="B196" s="264" t="s">
        <v>581</v>
      </c>
      <c r="C196" s="264" t="s">
        <v>151</v>
      </c>
      <c r="D196" s="264" t="s">
        <v>138</v>
      </c>
      <c r="E196" s="261">
        <v>290000</v>
      </c>
    </row>
    <row r="197" spans="1:5" s="224" customFormat="1" outlineLevel="2" x14ac:dyDescent="0.2">
      <c r="A197" s="262" t="s">
        <v>434</v>
      </c>
      <c r="B197" s="264" t="s">
        <v>581</v>
      </c>
      <c r="C197" s="264" t="s">
        <v>151</v>
      </c>
      <c r="D197" s="264" t="s">
        <v>23</v>
      </c>
      <c r="E197" s="261">
        <v>290000</v>
      </c>
    </row>
    <row r="198" spans="1:5" s="224" customFormat="1" outlineLevel="3" x14ac:dyDescent="0.2">
      <c r="A198" s="262" t="s">
        <v>442</v>
      </c>
      <c r="B198" s="264" t="s">
        <v>581</v>
      </c>
      <c r="C198" s="264" t="s">
        <v>151</v>
      </c>
      <c r="D198" s="264" t="s">
        <v>74</v>
      </c>
      <c r="E198" s="261">
        <v>290000</v>
      </c>
    </row>
    <row r="199" spans="1:5" s="224" customFormat="1" outlineLevel="4" x14ac:dyDescent="0.2">
      <c r="A199" s="262" t="s">
        <v>845</v>
      </c>
      <c r="B199" s="264" t="s">
        <v>837</v>
      </c>
      <c r="C199" s="264" t="s">
        <v>176</v>
      </c>
      <c r="D199" s="264" t="s">
        <v>138</v>
      </c>
      <c r="E199" s="261">
        <v>426452.22</v>
      </c>
    </row>
    <row r="200" spans="1:5" s="224" customFormat="1" ht="25.5" outlineLevel="5" x14ac:dyDescent="0.2">
      <c r="A200" s="262" t="s">
        <v>418</v>
      </c>
      <c r="B200" s="264" t="s">
        <v>837</v>
      </c>
      <c r="C200" s="264" t="s">
        <v>150</v>
      </c>
      <c r="D200" s="264" t="s">
        <v>138</v>
      </c>
      <c r="E200" s="261">
        <v>426452.22</v>
      </c>
    </row>
    <row r="201" spans="1:5" s="224" customFormat="1" ht="25.5" outlineLevel="6" x14ac:dyDescent="0.2">
      <c r="A201" s="262" t="s">
        <v>419</v>
      </c>
      <c r="B201" s="264" t="s">
        <v>837</v>
      </c>
      <c r="C201" s="264" t="s">
        <v>151</v>
      </c>
      <c r="D201" s="264" t="s">
        <v>138</v>
      </c>
      <c r="E201" s="261">
        <v>426452.22</v>
      </c>
    </row>
    <row r="202" spans="1:5" s="224" customFormat="1" outlineLevel="7" x14ac:dyDescent="0.2">
      <c r="A202" s="262" t="s">
        <v>434</v>
      </c>
      <c r="B202" s="264" t="s">
        <v>837</v>
      </c>
      <c r="C202" s="264" t="s">
        <v>151</v>
      </c>
      <c r="D202" s="264" t="s">
        <v>23</v>
      </c>
      <c r="E202" s="261">
        <v>426452.22</v>
      </c>
    </row>
    <row r="203" spans="1:5" s="224" customFormat="1" outlineLevel="2" x14ac:dyDescent="0.2">
      <c r="A203" s="262" t="s">
        <v>442</v>
      </c>
      <c r="B203" s="264" t="s">
        <v>837</v>
      </c>
      <c r="C203" s="264" t="s">
        <v>151</v>
      </c>
      <c r="D203" s="264" t="s">
        <v>74</v>
      </c>
      <c r="E203" s="261">
        <v>426452.22</v>
      </c>
    </row>
    <row r="204" spans="1:5" s="224" customFormat="1" ht="38.25" outlineLevel="3" x14ac:dyDescent="0.2">
      <c r="A204" s="262" t="s">
        <v>667</v>
      </c>
      <c r="B204" s="264" t="s">
        <v>188</v>
      </c>
      <c r="C204" s="264" t="s">
        <v>176</v>
      </c>
      <c r="D204" s="264" t="s">
        <v>138</v>
      </c>
      <c r="E204" s="261">
        <v>21029691.219999999</v>
      </c>
    </row>
    <row r="205" spans="1:5" s="224" customFormat="1" ht="25.5" outlineLevel="4" x14ac:dyDescent="0.2">
      <c r="A205" s="262" t="s">
        <v>668</v>
      </c>
      <c r="B205" s="264" t="s">
        <v>190</v>
      </c>
      <c r="C205" s="264" t="s">
        <v>176</v>
      </c>
      <c r="D205" s="264" t="s">
        <v>138</v>
      </c>
      <c r="E205" s="261">
        <v>15486404.5</v>
      </c>
    </row>
    <row r="206" spans="1:5" s="224" customFormat="1" ht="25.5" outlineLevel="5" x14ac:dyDescent="0.2">
      <c r="A206" s="262" t="s">
        <v>379</v>
      </c>
      <c r="B206" s="264" t="s">
        <v>362</v>
      </c>
      <c r="C206" s="264" t="s">
        <v>176</v>
      </c>
      <c r="D206" s="264" t="s">
        <v>138</v>
      </c>
      <c r="E206" s="261">
        <v>1750000</v>
      </c>
    </row>
    <row r="207" spans="1:5" s="224" customFormat="1" ht="25.5" outlineLevel="6" x14ac:dyDescent="0.2">
      <c r="A207" s="262" t="s">
        <v>669</v>
      </c>
      <c r="B207" s="264" t="s">
        <v>600</v>
      </c>
      <c r="C207" s="264" t="s">
        <v>176</v>
      </c>
      <c r="D207" s="264" t="s">
        <v>138</v>
      </c>
      <c r="E207" s="261">
        <v>1750000</v>
      </c>
    </row>
    <row r="208" spans="1:5" s="224" customFormat="1" ht="25.5" outlineLevel="7" x14ac:dyDescent="0.2">
      <c r="A208" s="262" t="s">
        <v>418</v>
      </c>
      <c r="B208" s="264" t="s">
        <v>600</v>
      </c>
      <c r="C208" s="264" t="s">
        <v>150</v>
      </c>
      <c r="D208" s="264" t="s">
        <v>138</v>
      </c>
      <c r="E208" s="261">
        <v>1750000</v>
      </c>
    </row>
    <row r="209" spans="1:5" s="224" customFormat="1" ht="25.5" outlineLevel="2" x14ac:dyDescent="0.2">
      <c r="A209" s="262" t="s">
        <v>419</v>
      </c>
      <c r="B209" s="264" t="s">
        <v>600</v>
      </c>
      <c r="C209" s="264" t="s">
        <v>151</v>
      </c>
      <c r="D209" s="264" t="s">
        <v>138</v>
      </c>
      <c r="E209" s="261">
        <v>1750000</v>
      </c>
    </row>
    <row r="210" spans="1:5" s="224" customFormat="1" outlineLevel="3" x14ac:dyDescent="0.2">
      <c r="A210" s="262" t="s">
        <v>443</v>
      </c>
      <c r="B210" s="264" t="s">
        <v>600</v>
      </c>
      <c r="C210" s="264" t="s">
        <v>151</v>
      </c>
      <c r="D210" s="264" t="s">
        <v>136</v>
      </c>
      <c r="E210" s="261">
        <v>1750000</v>
      </c>
    </row>
    <row r="211" spans="1:5" s="224" customFormat="1" outlineLevel="4" x14ac:dyDescent="0.2">
      <c r="A211" s="262" t="s">
        <v>445</v>
      </c>
      <c r="B211" s="264" t="s">
        <v>600</v>
      </c>
      <c r="C211" s="264" t="s">
        <v>151</v>
      </c>
      <c r="D211" s="264" t="s">
        <v>14</v>
      </c>
      <c r="E211" s="261">
        <v>1750000</v>
      </c>
    </row>
    <row r="212" spans="1:5" s="224" customFormat="1" outlineLevel="5" x14ac:dyDescent="0.2">
      <c r="A212" s="262" t="s">
        <v>380</v>
      </c>
      <c r="B212" s="264" t="s">
        <v>365</v>
      </c>
      <c r="C212" s="264" t="s">
        <v>176</v>
      </c>
      <c r="D212" s="264" t="s">
        <v>138</v>
      </c>
      <c r="E212" s="261">
        <v>300000</v>
      </c>
    </row>
    <row r="213" spans="1:5" s="224" customFormat="1" ht="51" outlineLevel="6" x14ac:dyDescent="0.2">
      <c r="A213" s="262" t="s">
        <v>670</v>
      </c>
      <c r="B213" s="264" t="s">
        <v>615</v>
      </c>
      <c r="C213" s="264" t="s">
        <v>176</v>
      </c>
      <c r="D213" s="264" t="s">
        <v>138</v>
      </c>
      <c r="E213" s="261">
        <v>300000</v>
      </c>
    </row>
    <row r="214" spans="1:5" s="224" customFormat="1" ht="25.5" outlineLevel="7" x14ac:dyDescent="0.2">
      <c r="A214" s="262" t="s">
        <v>418</v>
      </c>
      <c r="B214" s="264" t="s">
        <v>615</v>
      </c>
      <c r="C214" s="264" t="s">
        <v>150</v>
      </c>
      <c r="D214" s="264" t="s">
        <v>138</v>
      </c>
      <c r="E214" s="261">
        <v>300000</v>
      </c>
    </row>
    <row r="215" spans="1:5" s="224" customFormat="1" ht="25.5" outlineLevel="1" x14ac:dyDescent="0.2">
      <c r="A215" s="262" t="s">
        <v>419</v>
      </c>
      <c r="B215" s="264" t="s">
        <v>615</v>
      </c>
      <c r="C215" s="264" t="s">
        <v>151</v>
      </c>
      <c r="D215" s="264" t="s">
        <v>138</v>
      </c>
      <c r="E215" s="261">
        <v>300000</v>
      </c>
    </row>
    <row r="216" spans="1:5" s="224" customFormat="1" outlineLevel="2" x14ac:dyDescent="0.2">
      <c r="A216" s="262" t="s">
        <v>671</v>
      </c>
      <c r="B216" s="264" t="s">
        <v>615</v>
      </c>
      <c r="C216" s="264" t="s">
        <v>151</v>
      </c>
      <c r="D216" s="264" t="s">
        <v>609</v>
      </c>
      <c r="E216" s="261">
        <v>300000</v>
      </c>
    </row>
    <row r="217" spans="1:5" s="224" customFormat="1" ht="51" customHeight="1" outlineLevel="3" x14ac:dyDescent="0.2">
      <c r="A217" s="262" t="s">
        <v>672</v>
      </c>
      <c r="B217" s="264" t="s">
        <v>615</v>
      </c>
      <c r="C217" s="264" t="s">
        <v>151</v>
      </c>
      <c r="D217" s="264" t="s">
        <v>611</v>
      </c>
      <c r="E217" s="261">
        <v>300000</v>
      </c>
    </row>
    <row r="218" spans="1:5" s="224" customFormat="1" ht="25.5" outlineLevel="4" x14ac:dyDescent="0.2">
      <c r="A218" s="262" t="s">
        <v>673</v>
      </c>
      <c r="B218" s="264" t="s">
        <v>602</v>
      </c>
      <c r="C218" s="264" t="s">
        <v>176</v>
      </c>
      <c r="D218" s="264" t="s">
        <v>138</v>
      </c>
      <c r="E218" s="261">
        <v>3700000</v>
      </c>
    </row>
    <row r="219" spans="1:5" s="224" customFormat="1" ht="25.5" outlineLevel="5" x14ac:dyDescent="0.2">
      <c r="A219" s="262" t="s">
        <v>674</v>
      </c>
      <c r="B219" s="264" t="s">
        <v>604</v>
      </c>
      <c r="C219" s="264" t="s">
        <v>176</v>
      </c>
      <c r="D219" s="264" t="s">
        <v>138</v>
      </c>
      <c r="E219" s="261">
        <v>3700000</v>
      </c>
    </row>
    <row r="220" spans="1:5" s="224" customFormat="1" ht="25.5" outlineLevel="6" x14ac:dyDescent="0.2">
      <c r="A220" s="262" t="s">
        <v>418</v>
      </c>
      <c r="B220" s="264" t="s">
        <v>604</v>
      </c>
      <c r="C220" s="264" t="s">
        <v>150</v>
      </c>
      <c r="D220" s="264" t="s">
        <v>138</v>
      </c>
      <c r="E220" s="261">
        <v>3700000</v>
      </c>
    </row>
    <row r="221" spans="1:5" s="224" customFormat="1" ht="25.5" outlineLevel="7" x14ac:dyDescent="0.2">
      <c r="A221" s="262" t="s">
        <v>419</v>
      </c>
      <c r="B221" s="264" t="s">
        <v>604</v>
      </c>
      <c r="C221" s="264" t="s">
        <v>151</v>
      </c>
      <c r="D221" s="264" t="s">
        <v>138</v>
      </c>
      <c r="E221" s="261">
        <v>3700000</v>
      </c>
    </row>
    <row r="222" spans="1:5" s="224" customFormat="1" outlineLevel="1" x14ac:dyDescent="0.2">
      <c r="A222" s="262" t="s">
        <v>443</v>
      </c>
      <c r="B222" s="264" t="s">
        <v>604</v>
      </c>
      <c r="C222" s="264" t="s">
        <v>151</v>
      </c>
      <c r="D222" s="264" t="s">
        <v>136</v>
      </c>
      <c r="E222" s="261">
        <v>3700000</v>
      </c>
    </row>
    <row r="223" spans="1:5" s="224" customFormat="1" outlineLevel="2" x14ac:dyDescent="0.2">
      <c r="A223" s="262" t="s">
        <v>445</v>
      </c>
      <c r="B223" s="264" t="s">
        <v>604</v>
      </c>
      <c r="C223" s="264" t="s">
        <v>151</v>
      </c>
      <c r="D223" s="264" t="s">
        <v>14</v>
      </c>
      <c r="E223" s="261">
        <v>3700000</v>
      </c>
    </row>
    <row r="224" spans="1:5" s="224" customFormat="1" ht="25.5" outlineLevel="3" x14ac:dyDescent="0.2">
      <c r="A224" s="262" t="s">
        <v>911</v>
      </c>
      <c r="B224" s="264" t="s">
        <v>907</v>
      </c>
      <c r="C224" s="264" t="s">
        <v>176</v>
      </c>
      <c r="D224" s="264" t="s">
        <v>138</v>
      </c>
      <c r="E224" s="261">
        <v>9736404.5</v>
      </c>
    </row>
    <row r="225" spans="1:5" s="224" customFormat="1" ht="25.5" outlineLevel="4" x14ac:dyDescent="0.2">
      <c r="A225" s="262" t="s">
        <v>912</v>
      </c>
      <c r="B225" s="264" t="s">
        <v>956</v>
      </c>
      <c r="C225" s="264" t="s">
        <v>176</v>
      </c>
      <c r="D225" s="264" t="s">
        <v>138</v>
      </c>
      <c r="E225" s="261">
        <v>9736404.5</v>
      </c>
    </row>
    <row r="226" spans="1:5" s="224" customFormat="1" ht="25.5" outlineLevel="5" x14ac:dyDescent="0.2">
      <c r="A226" s="262" t="s">
        <v>418</v>
      </c>
      <c r="B226" s="264" t="s">
        <v>956</v>
      </c>
      <c r="C226" s="264" t="s">
        <v>150</v>
      </c>
      <c r="D226" s="264" t="s">
        <v>138</v>
      </c>
      <c r="E226" s="261">
        <v>9736404.5</v>
      </c>
    </row>
    <row r="227" spans="1:5" s="224" customFormat="1" ht="25.5" outlineLevel="6" x14ac:dyDescent="0.2">
      <c r="A227" s="262" t="s">
        <v>419</v>
      </c>
      <c r="B227" s="264" t="s">
        <v>956</v>
      </c>
      <c r="C227" s="264" t="s">
        <v>151</v>
      </c>
      <c r="D227" s="264" t="s">
        <v>138</v>
      </c>
      <c r="E227" s="261">
        <v>9736404.5</v>
      </c>
    </row>
    <row r="228" spans="1:5" s="224" customFormat="1" outlineLevel="7" x14ac:dyDescent="0.2">
      <c r="A228" s="262" t="s">
        <v>443</v>
      </c>
      <c r="B228" s="264" t="s">
        <v>956</v>
      </c>
      <c r="C228" s="264" t="s">
        <v>151</v>
      </c>
      <c r="D228" s="264" t="s">
        <v>136</v>
      </c>
      <c r="E228" s="261">
        <v>9736404.5</v>
      </c>
    </row>
    <row r="229" spans="1:5" s="224" customFormat="1" outlineLevel="2" x14ac:dyDescent="0.2">
      <c r="A229" s="262" t="s">
        <v>445</v>
      </c>
      <c r="B229" s="264" t="s">
        <v>956</v>
      </c>
      <c r="C229" s="264" t="s">
        <v>151</v>
      </c>
      <c r="D229" s="264" t="s">
        <v>14</v>
      </c>
      <c r="E229" s="261">
        <v>9736404.5</v>
      </c>
    </row>
    <row r="230" spans="1:5" s="224" customFormat="1" ht="25.5" outlineLevel="3" x14ac:dyDescent="0.2">
      <c r="A230" s="262" t="s">
        <v>675</v>
      </c>
      <c r="B230" s="264" t="s">
        <v>189</v>
      </c>
      <c r="C230" s="264" t="s">
        <v>176</v>
      </c>
      <c r="D230" s="264" t="s">
        <v>138</v>
      </c>
      <c r="E230" s="261">
        <v>800000</v>
      </c>
    </row>
    <row r="231" spans="1:5" s="224" customFormat="1" ht="51" outlineLevel="4" x14ac:dyDescent="0.2">
      <c r="A231" s="262" t="s">
        <v>846</v>
      </c>
      <c r="B231" s="264" t="s">
        <v>356</v>
      </c>
      <c r="C231" s="264" t="s">
        <v>176</v>
      </c>
      <c r="D231" s="264" t="s">
        <v>138</v>
      </c>
      <c r="E231" s="261">
        <v>800000</v>
      </c>
    </row>
    <row r="232" spans="1:5" s="224" customFormat="1" ht="51" customHeight="1" outlineLevel="5" x14ac:dyDescent="0.2">
      <c r="A232" s="262" t="s">
        <v>676</v>
      </c>
      <c r="B232" s="264" t="s">
        <v>587</v>
      </c>
      <c r="C232" s="264" t="s">
        <v>176</v>
      </c>
      <c r="D232" s="264" t="s">
        <v>138</v>
      </c>
      <c r="E232" s="261">
        <v>800000</v>
      </c>
    </row>
    <row r="233" spans="1:5" s="224" customFormat="1" ht="25.5" outlineLevel="6" x14ac:dyDescent="0.2">
      <c r="A233" s="262" t="s">
        <v>418</v>
      </c>
      <c r="B233" s="264" t="s">
        <v>587</v>
      </c>
      <c r="C233" s="264" t="s">
        <v>150</v>
      </c>
      <c r="D233" s="264" t="s">
        <v>138</v>
      </c>
      <c r="E233" s="261">
        <v>800000</v>
      </c>
    </row>
    <row r="234" spans="1:5" s="224" customFormat="1" ht="25.5" outlineLevel="7" x14ac:dyDescent="0.2">
      <c r="A234" s="262" t="s">
        <v>419</v>
      </c>
      <c r="B234" s="264" t="s">
        <v>587</v>
      </c>
      <c r="C234" s="264" t="s">
        <v>151</v>
      </c>
      <c r="D234" s="264" t="s">
        <v>138</v>
      </c>
      <c r="E234" s="261">
        <v>800000</v>
      </c>
    </row>
    <row r="235" spans="1:5" s="224" customFormat="1" outlineLevel="2" x14ac:dyDescent="0.2">
      <c r="A235" s="262" t="s">
        <v>434</v>
      </c>
      <c r="B235" s="264" t="s">
        <v>587</v>
      </c>
      <c r="C235" s="264" t="s">
        <v>151</v>
      </c>
      <c r="D235" s="264" t="s">
        <v>23</v>
      </c>
      <c r="E235" s="261">
        <v>800000</v>
      </c>
    </row>
    <row r="236" spans="1:5" s="224" customFormat="1" outlineLevel="3" x14ac:dyDescent="0.2">
      <c r="A236" s="262" t="s">
        <v>447</v>
      </c>
      <c r="B236" s="264" t="s">
        <v>587</v>
      </c>
      <c r="C236" s="264" t="s">
        <v>151</v>
      </c>
      <c r="D236" s="264" t="s">
        <v>78</v>
      </c>
      <c r="E236" s="261">
        <v>800000</v>
      </c>
    </row>
    <row r="237" spans="1:5" s="224" customFormat="1" ht="25.5" outlineLevel="4" x14ac:dyDescent="0.2">
      <c r="A237" s="262" t="s">
        <v>677</v>
      </c>
      <c r="B237" s="264" t="s">
        <v>357</v>
      </c>
      <c r="C237" s="264" t="s">
        <v>176</v>
      </c>
      <c r="D237" s="264" t="s">
        <v>138</v>
      </c>
      <c r="E237" s="261">
        <v>4743286.72</v>
      </c>
    </row>
    <row r="238" spans="1:5" s="224" customFormat="1" ht="51" outlineLevel="5" x14ac:dyDescent="0.2">
      <c r="A238" s="262" t="s">
        <v>847</v>
      </c>
      <c r="B238" s="264" t="s">
        <v>358</v>
      </c>
      <c r="C238" s="264" t="s">
        <v>176</v>
      </c>
      <c r="D238" s="264" t="s">
        <v>138</v>
      </c>
      <c r="E238" s="261">
        <v>197600</v>
      </c>
    </row>
    <row r="239" spans="1:5" s="224" customFormat="1" ht="102" outlineLevel="6" x14ac:dyDescent="0.2">
      <c r="A239" s="262" t="s">
        <v>678</v>
      </c>
      <c r="B239" s="264" t="s">
        <v>590</v>
      </c>
      <c r="C239" s="264" t="s">
        <v>176</v>
      </c>
      <c r="D239" s="264" t="s">
        <v>138</v>
      </c>
      <c r="E239" s="261">
        <v>197600</v>
      </c>
    </row>
    <row r="240" spans="1:5" s="224" customFormat="1" ht="12.75" customHeight="1" outlineLevel="7" x14ac:dyDescent="0.2">
      <c r="A240" s="262" t="s">
        <v>418</v>
      </c>
      <c r="B240" s="264" t="s">
        <v>590</v>
      </c>
      <c r="C240" s="264" t="s">
        <v>150</v>
      </c>
      <c r="D240" s="264" t="s">
        <v>138</v>
      </c>
      <c r="E240" s="261">
        <v>197600</v>
      </c>
    </row>
    <row r="241" spans="1:5" s="224" customFormat="1" ht="25.5" x14ac:dyDescent="0.2">
      <c r="A241" s="262" t="s">
        <v>419</v>
      </c>
      <c r="B241" s="264" t="s">
        <v>590</v>
      </c>
      <c r="C241" s="264" t="s">
        <v>151</v>
      </c>
      <c r="D241" s="264" t="s">
        <v>138</v>
      </c>
      <c r="E241" s="261">
        <v>197600</v>
      </c>
    </row>
    <row r="242" spans="1:5" s="224" customFormat="1" outlineLevel="1" x14ac:dyDescent="0.2">
      <c r="A242" s="262" t="s">
        <v>443</v>
      </c>
      <c r="B242" s="264" t="s">
        <v>590</v>
      </c>
      <c r="C242" s="264" t="s">
        <v>151</v>
      </c>
      <c r="D242" s="264" t="s">
        <v>136</v>
      </c>
      <c r="E242" s="261">
        <v>197600</v>
      </c>
    </row>
    <row r="243" spans="1:5" s="224" customFormat="1" outlineLevel="2" x14ac:dyDescent="0.2">
      <c r="A243" s="262" t="s">
        <v>448</v>
      </c>
      <c r="B243" s="264" t="s">
        <v>590</v>
      </c>
      <c r="C243" s="264" t="s">
        <v>151</v>
      </c>
      <c r="D243" s="264" t="s">
        <v>137</v>
      </c>
      <c r="E243" s="261">
        <v>197600</v>
      </c>
    </row>
    <row r="244" spans="1:5" s="224" customFormat="1" ht="51" outlineLevel="3" x14ac:dyDescent="0.2">
      <c r="A244" s="262" t="s">
        <v>679</v>
      </c>
      <c r="B244" s="264" t="s">
        <v>363</v>
      </c>
      <c r="C244" s="264" t="s">
        <v>176</v>
      </c>
      <c r="D244" s="264" t="s">
        <v>138</v>
      </c>
      <c r="E244" s="261">
        <v>150000</v>
      </c>
    </row>
    <row r="245" spans="1:5" s="224" customFormat="1" ht="51" outlineLevel="4" x14ac:dyDescent="0.2">
      <c r="A245" s="262" t="s">
        <v>680</v>
      </c>
      <c r="B245" s="264" t="s">
        <v>597</v>
      </c>
      <c r="C245" s="264" t="s">
        <v>176</v>
      </c>
      <c r="D245" s="264" t="s">
        <v>138</v>
      </c>
      <c r="E245" s="261">
        <v>150000</v>
      </c>
    </row>
    <row r="246" spans="1:5" s="224" customFormat="1" ht="25.5" outlineLevel="5" x14ac:dyDescent="0.2">
      <c r="A246" s="262" t="s">
        <v>418</v>
      </c>
      <c r="B246" s="264" t="s">
        <v>597</v>
      </c>
      <c r="C246" s="264" t="s">
        <v>150</v>
      </c>
      <c r="D246" s="264" t="s">
        <v>138</v>
      </c>
      <c r="E246" s="261">
        <v>150000</v>
      </c>
    </row>
    <row r="247" spans="1:5" s="224" customFormat="1" ht="25.5" outlineLevel="6" x14ac:dyDescent="0.2">
      <c r="A247" s="262" t="s">
        <v>419</v>
      </c>
      <c r="B247" s="264" t="s">
        <v>597</v>
      </c>
      <c r="C247" s="264" t="s">
        <v>151</v>
      </c>
      <c r="D247" s="264" t="s">
        <v>138</v>
      </c>
      <c r="E247" s="261">
        <v>150000</v>
      </c>
    </row>
    <row r="248" spans="1:5" s="224" customFormat="1" outlineLevel="7" x14ac:dyDescent="0.2">
      <c r="A248" s="262" t="s">
        <v>443</v>
      </c>
      <c r="B248" s="264" t="s">
        <v>597</v>
      </c>
      <c r="C248" s="264" t="s">
        <v>151</v>
      </c>
      <c r="D248" s="264" t="s">
        <v>136</v>
      </c>
      <c r="E248" s="261">
        <v>150000</v>
      </c>
    </row>
    <row r="249" spans="1:5" s="224" customFormat="1" outlineLevel="3" x14ac:dyDescent="0.2">
      <c r="A249" s="262" t="s">
        <v>444</v>
      </c>
      <c r="B249" s="264" t="s">
        <v>597</v>
      </c>
      <c r="C249" s="264" t="s">
        <v>151</v>
      </c>
      <c r="D249" s="264" t="s">
        <v>84</v>
      </c>
      <c r="E249" s="261">
        <v>150000</v>
      </c>
    </row>
    <row r="250" spans="1:5" s="224" customFormat="1" ht="25.5" outlineLevel="4" x14ac:dyDescent="0.2">
      <c r="A250" s="262" t="s">
        <v>767</v>
      </c>
      <c r="B250" s="264" t="s">
        <v>366</v>
      </c>
      <c r="C250" s="264" t="s">
        <v>176</v>
      </c>
      <c r="D250" s="264" t="s">
        <v>138</v>
      </c>
      <c r="E250" s="261">
        <v>4120686.72</v>
      </c>
    </row>
    <row r="251" spans="1:5" s="224" customFormat="1" ht="102" outlineLevel="5" x14ac:dyDescent="0.2">
      <c r="A251" s="262" t="s">
        <v>678</v>
      </c>
      <c r="B251" s="264" t="s">
        <v>605</v>
      </c>
      <c r="C251" s="264" t="s">
        <v>176</v>
      </c>
      <c r="D251" s="264" t="s">
        <v>138</v>
      </c>
      <c r="E251" s="261">
        <v>4120686.72</v>
      </c>
    </row>
    <row r="252" spans="1:5" s="224" customFormat="1" ht="51" outlineLevel="6" x14ac:dyDescent="0.2">
      <c r="A252" s="262" t="s">
        <v>414</v>
      </c>
      <c r="B252" s="264" t="s">
        <v>605</v>
      </c>
      <c r="C252" s="264" t="s">
        <v>16</v>
      </c>
      <c r="D252" s="264" t="s">
        <v>138</v>
      </c>
      <c r="E252" s="261">
        <v>4120686.72</v>
      </c>
    </row>
    <row r="253" spans="1:5" s="224" customFormat="1" outlineLevel="7" x14ac:dyDescent="0.2">
      <c r="A253" s="262" t="s">
        <v>681</v>
      </c>
      <c r="B253" s="264" t="s">
        <v>605</v>
      </c>
      <c r="C253" s="264" t="s">
        <v>607</v>
      </c>
      <c r="D253" s="264" t="s">
        <v>138</v>
      </c>
      <c r="E253" s="261">
        <v>4120686.72</v>
      </c>
    </row>
    <row r="254" spans="1:5" s="224" customFormat="1" outlineLevel="2" x14ac:dyDescent="0.2">
      <c r="A254" s="262" t="s">
        <v>443</v>
      </c>
      <c r="B254" s="264" t="s">
        <v>605</v>
      </c>
      <c r="C254" s="264" t="s">
        <v>607</v>
      </c>
      <c r="D254" s="264" t="s">
        <v>136</v>
      </c>
      <c r="E254" s="261">
        <v>4120686.72</v>
      </c>
    </row>
    <row r="255" spans="1:5" s="224" customFormat="1" ht="12.75" customHeight="1" outlineLevel="3" x14ac:dyDescent="0.2">
      <c r="A255" s="262" t="s">
        <v>449</v>
      </c>
      <c r="B255" s="264" t="s">
        <v>605</v>
      </c>
      <c r="C255" s="264" t="s">
        <v>607</v>
      </c>
      <c r="D255" s="264" t="s">
        <v>121</v>
      </c>
      <c r="E255" s="261">
        <v>4120686.72</v>
      </c>
    </row>
    <row r="256" spans="1:5" s="224" customFormat="1" ht="25.5" outlineLevel="4" x14ac:dyDescent="0.2">
      <c r="A256" s="262" t="s">
        <v>926</v>
      </c>
      <c r="B256" s="264" t="s">
        <v>927</v>
      </c>
      <c r="C256" s="264" t="s">
        <v>176</v>
      </c>
      <c r="D256" s="264" t="s">
        <v>138</v>
      </c>
      <c r="E256" s="261">
        <v>100000</v>
      </c>
    </row>
    <row r="257" spans="1:5" s="224" customFormat="1" ht="25.5" outlineLevel="5" x14ac:dyDescent="0.2">
      <c r="A257" s="262" t="s">
        <v>928</v>
      </c>
      <c r="B257" s="264" t="s">
        <v>929</v>
      </c>
      <c r="C257" s="264" t="s">
        <v>176</v>
      </c>
      <c r="D257" s="264" t="s">
        <v>138</v>
      </c>
      <c r="E257" s="261">
        <v>100000</v>
      </c>
    </row>
    <row r="258" spans="1:5" s="224" customFormat="1" ht="25.5" outlineLevel="6" x14ac:dyDescent="0.2">
      <c r="A258" s="262" t="s">
        <v>418</v>
      </c>
      <c r="B258" s="264" t="s">
        <v>929</v>
      </c>
      <c r="C258" s="264" t="s">
        <v>150</v>
      </c>
      <c r="D258" s="264" t="s">
        <v>138</v>
      </c>
      <c r="E258" s="261">
        <v>100000</v>
      </c>
    </row>
    <row r="259" spans="1:5" s="224" customFormat="1" ht="25.5" outlineLevel="7" x14ac:dyDescent="0.2">
      <c r="A259" s="262" t="s">
        <v>419</v>
      </c>
      <c r="B259" s="264" t="s">
        <v>929</v>
      </c>
      <c r="C259" s="264" t="s">
        <v>151</v>
      </c>
      <c r="D259" s="264" t="s">
        <v>138</v>
      </c>
      <c r="E259" s="261">
        <v>100000</v>
      </c>
    </row>
    <row r="260" spans="1:5" s="224" customFormat="1" x14ac:dyDescent="0.2">
      <c r="A260" s="262" t="s">
        <v>416</v>
      </c>
      <c r="B260" s="264" t="s">
        <v>929</v>
      </c>
      <c r="C260" s="264" t="s">
        <v>151</v>
      </c>
      <c r="D260" s="264" t="s">
        <v>102</v>
      </c>
      <c r="E260" s="261">
        <v>100000</v>
      </c>
    </row>
    <row r="261" spans="1:5" s="224" customFormat="1" outlineLevel="1" x14ac:dyDescent="0.2">
      <c r="A261" s="262" t="s">
        <v>417</v>
      </c>
      <c r="B261" s="264" t="s">
        <v>929</v>
      </c>
      <c r="C261" s="264" t="s">
        <v>151</v>
      </c>
      <c r="D261" s="264" t="s">
        <v>34</v>
      </c>
      <c r="E261" s="261">
        <v>100000</v>
      </c>
    </row>
    <row r="262" spans="1:5" s="224" customFormat="1" ht="38.25" outlineLevel="2" x14ac:dyDescent="0.2">
      <c r="A262" s="262" t="s">
        <v>930</v>
      </c>
      <c r="B262" s="264" t="s">
        <v>931</v>
      </c>
      <c r="C262" s="264" t="s">
        <v>176</v>
      </c>
      <c r="D262" s="264" t="s">
        <v>138</v>
      </c>
      <c r="E262" s="261">
        <v>175000</v>
      </c>
    </row>
    <row r="263" spans="1:5" s="224" customFormat="1" ht="38.25" outlineLevel="3" x14ac:dyDescent="0.2">
      <c r="A263" s="262" t="s">
        <v>932</v>
      </c>
      <c r="B263" s="264" t="s">
        <v>933</v>
      </c>
      <c r="C263" s="264" t="s">
        <v>176</v>
      </c>
      <c r="D263" s="264" t="s">
        <v>138</v>
      </c>
      <c r="E263" s="261">
        <v>175000</v>
      </c>
    </row>
    <row r="264" spans="1:5" s="224" customFormat="1" ht="25.5" outlineLevel="4" x14ac:dyDescent="0.2">
      <c r="A264" s="262" t="s">
        <v>418</v>
      </c>
      <c r="B264" s="264" t="s">
        <v>933</v>
      </c>
      <c r="C264" s="264" t="s">
        <v>150</v>
      </c>
      <c r="D264" s="264" t="s">
        <v>138</v>
      </c>
      <c r="E264" s="261">
        <v>175000</v>
      </c>
    </row>
    <row r="265" spans="1:5" s="224" customFormat="1" ht="25.5" outlineLevel="5" x14ac:dyDescent="0.2">
      <c r="A265" s="262" t="s">
        <v>419</v>
      </c>
      <c r="B265" s="264" t="s">
        <v>933</v>
      </c>
      <c r="C265" s="264" t="s">
        <v>151</v>
      </c>
      <c r="D265" s="264" t="s">
        <v>138</v>
      </c>
      <c r="E265" s="261">
        <v>175000</v>
      </c>
    </row>
    <row r="266" spans="1:5" s="224" customFormat="1" outlineLevel="6" x14ac:dyDescent="0.2">
      <c r="A266" s="262" t="s">
        <v>416</v>
      </c>
      <c r="B266" s="264" t="s">
        <v>933</v>
      </c>
      <c r="C266" s="264" t="s">
        <v>151</v>
      </c>
      <c r="D266" s="264" t="s">
        <v>102</v>
      </c>
      <c r="E266" s="261">
        <v>175000</v>
      </c>
    </row>
    <row r="267" spans="1:5" s="224" customFormat="1" outlineLevel="7" x14ac:dyDescent="0.2">
      <c r="A267" s="262" t="s">
        <v>417</v>
      </c>
      <c r="B267" s="264" t="s">
        <v>933</v>
      </c>
      <c r="C267" s="264" t="s">
        <v>151</v>
      </c>
      <c r="D267" s="264" t="s">
        <v>34</v>
      </c>
      <c r="E267" s="261">
        <v>175000</v>
      </c>
    </row>
    <row r="268" spans="1:5" s="224" customFormat="1" ht="25.5" outlineLevel="3" x14ac:dyDescent="0.2">
      <c r="A268" s="262" t="s">
        <v>682</v>
      </c>
      <c r="B268" s="264" t="s">
        <v>198</v>
      </c>
      <c r="C268" s="264" t="s">
        <v>176</v>
      </c>
      <c r="D268" s="264" t="s">
        <v>138</v>
      </c>
      <c r="E268" s="261">
        <v>1413313.28</v>
      </c>
    </row>
    <row r="269" spans="1:5" s="224" customFormat="1" ht="38.25" outlineLevel="4" x14ac:dyDescent="0.2">
      <c r="A269" s="262" t="s">
        <v>683</v>
      </c>
      <c r="B269" s="264" t="s">
        <v>359</v>
      </c>
      <c r="C269" s="264" t="s">
        <v>176</v>
      </c>
      <c r="D269" s="264" t="s">
        <v>138</v>
      </c>
      <c r="E269" s="261">
        <v>1413313.28</v>
      </c>
    </row>
    <row r="270" spans="1:5" s="224" customFormat="1" ht="51" outlineLevel="5" x14ac:dyDescent="0.2">
      <c r="A270" s="262" t="s">
        <v>848</v>
      </c>
      <c r="B270" s="264" t="s">
        <v>360</v>
      </c>
      <c r="C270" s="264" t="s">
        <v>176</v>
      </c>
      <c r="D270" s="264" t="s">
        <v>138</v>
      </c>
      <c r="E270" s="261">
        <v>1234313.28</v>
      </c>
    </row>
    <row r="271" spans="1:5" s="224" customFormat="1" ht="38.25" outlineLevel="6" x14ac:dyDescent="0.2">
      <c r="A271" s="262" t="s">
        <v>881</v>
      </c>
      <c r="B271" s="264" t="s">
        <v>870</v>
      </c>
      <c r="C271" s="264" t="s">
        <v>176</v>
      </c>
      <c r="D271" s="264" t="s">
        <v>138</v>
      </c>
      <c r="E271" s="261">
        <v>556730</v>
      </c>
    </row>
    <row r="272" spans="1:5" s="224" customFormat="1" ht="25.5" outlineLevel="7" x14ac:dyDescent="0.2">
      <c r="A272" s="262" t="s">
        <v>418</v>
      </c>
      <c r="B272" s="264" t="s">
        <v>870</v>
      </c>
      <c r="C272" s="264" t="s">
        <v>150</v>
      </c>
      <c r="D272" s="264" t="s">
        <v>138</v>
      </c>
      <c r="E272" s="261">
        <v>556730</v>
      </c>
    </row>
    <row r="273" spans="1:5" s="224" customFormat="1" ht="25.5" outlineLevel="4" x14ac:dyDescent="0.2">
      <c r="A273" s="262" t="s">
        <v>419</v>
      </c>
      <c r="B273" s="264" t="s">
        <v>870</v>
      </c>
      <c r="C273" s="264" t="s">
        <v>151</v>
      </c>
      <c r="D273" s="264" t="s">
        <v>138</v>
      </c>
      <c r="E273" s="261">
        <v>556730</v>
      </c>
    </row>
    <row r="274" spans="1:5" s="224" customFormat="1" outlineLevel="5" x14ac:dyDescent="0.2">
      <c r="A274" s="262" t="s">
        <v>443</v>
      </c>
      <c r="B274" s="264" t="s">
        <v>870</v>
      </c>
      <c r="C274" s="264" t="s">
        <v>151</v>
      </c>
      <c r="D274" s="264" t="s">
        <v>136</v>
      </c>
      <c r="E274" s="261">
        <v>556730</v>
      </c>
    </row>
    <row r="275" spans="1:5" s="224" customFormat="1" outlineLevel="6" x14ac:dyDescent="0.2">
      <c r="A275" s="262" t="s">
        <v>448</v>
      </c>
      <c r="B275" s="264" t="s">
        <v>870</v>
      </c>
      <c r="C275" s="264" t="s">
        <v>151</v>
      </c>
      <c r="D275" s="264" t="s">
        <v>137</v>
      </c>
      <c r="E275" s="261">
        <v>556730</v>
      </c>
    </row>
    <row r="276" spans="1:5" s="224" customFormat="1" ht="38.25" outlineLevel="7" x14ac:dyDescent="0.2">
      <c r="A276" s="262" t="s">
        <v>882</v>
      </c>
      <c r="B276" s="264" t="s">
        <v>872</v>
      </c>
      <c r="C276" s="264" t="s">
        <v>176</v>
      </c>
      <c r="D276" s="264" t="s">
        <v>138</v>
      </c>
      <c r="E276" s="261">
        <v>677583.28</v>
      </c>
    </row>
    <row r="277" spans="1:5" s="224" customFormat="1" ht="25.5" outlineLevel="3" x14ac:dyDescent="0.2">
      <c r="A277" s="262" t="s">
        <v>418</v>
      </c>
      <c r="B277" s="264" t="s">
        <v>872</v>
      </c>
      <c r="C277" s="264" t="s">
        <v>150</v>
      </c>
      <c r="D277" s="264" t="s">
        <v>138</v>
      </c>
      <c r="E277" s="261">
        <v>677583.28</v>
      </c>
    </row>
    <row r="278" spans="1:5" s="224" customFormat="1" ht="25.5" outlineLevel="4" x14ac:dyDescent="0.2">
      <c r="A278" s="262" t="s">
        <v>419</v>
      </c>
      <c r="B278" s="264" t="s">
        <v>872</v>
      </c>
      <c r="C278" s="264" t="s">
        <v>151</v>
      </c>
      <c r="D278" s="264" t="s">
        <v>138</v>
      </c>
      <c r="E278" s="261">
        <v>677583.28</v>
      </c>
    </row>
    <row r="279" spans="1:5" s="224" customFormat="1" outlineLevel="5" x14ac:dyDescent="0.2">
      <c r="A279" s="262" t="s">
        <v>443</v>
      </c>
      <c r="B279" s="264" t="s">
        <v>872</v>
      </c>
      <c r="C279" s="264" t="s">
        <v>151</v>
      </c>
      <c r="D279" s="264" t="s">
        <v>136</v>
      </c>
      <c r="E279" s="261">
        <v>677583.28</v>
      </c>
    </row>
    <row r="280" spans="1:5" s="224" customFormat="1" outlineLevel="6" x14ac:dyDescent="0.2">
      <c r="A280" s="262" t="s">
        <v>448</v>
      </c>
      <c r="B280" s="264" t="s">
        <v>872</v>
      </c>
      <c r="C280" s="264" t="s">
        <v>151</v>
      </c>
      <c r="D280" s="264" t="s">
        <v>137</v>
      </c>
      <c r="E280" s="261">
        <v>677583.28</v>
      </c>
    </row>
    <row r="281" spans="1:5" s="224" customFormat="1" ht="51" outlineLevel="7" x14ac:dyDescent="0.2">
      <c r="A281" s="262" t="s">
        <v>849</v>
      </c>
      <c r="B281" s="264" t="s">
        <v>514</v>
      </c>
      <c r="C281" s="264" t="s">
        <v>176</v>
      </c>
      <c r="D281" s="264" t="s">
        <v>138</v>
      </c>
      <c r="E281" s="261">
        <v>179000</v>
      </c>
    </row>
    <row r="282" spans="1:5" s="224" customFormat="1" ht="102" outlineLevel="3" x14ac:dyDescent="0.2">
      <c r="A282" s="262" t="s">
        <v>678</v>
      </c>
      <c r="B282" s="264" t="s">
        <v>594</v>
      </c>
      <c r="C282" s="264" t="s">
        <v>176</v>
      </c>
      <c r="D282" s="264" t="s">
        <v>138</v>
      </c>
      <c r="E282" s="261">
        <v>179000</v>
      </c>
    </row>
    <row r="283" spans="1:5" s="224" customFormat="1" ht="25.5" outlineLevel="4" x14ac:dyDescent="0.2">
      <c r="A283" s="262" t="s">
        <v>418</v>
      </c>
      <c r="B283" s="264" t="s">
        <v>594</v>
      </c>
      <c r="C283" s="264" t="s">
        <v>150</v>
      </c>
      <c r="D283" s="264" t="s">
        <v>138</v>
      </c>
      <c r="E283" s="261">
        <v>179000</v>
      </c>
    </row>
    <row r="284" spans="1:5" s="224" customFormat="1" ht="25.5" outlineLevel="5" x14ac:dyDescent="0.2">
      <c r="A284" s="262" t="s">
        <v>419</v>
      </c>
      <c r="B284" s="264" t="s">
        <v>594</v>
      </c>
      <c r="C284" s="264" t="s">
        <v>151</v>
      </c>
      <c r="D284" s="264" t="s">
        <v>138</v>
      </c>
      <c r="E284" s="261">
        <v>179000</v>
      </c>
    </row>
    <row r="285" spans="1:5" s="224" customFormat="1" outlineLevel="6" x14ac:dyDescent="0.2">
      <c r="A285" s="262" t="s">
        <v>443</v>
      </c>
      <c r="B285" s="264" t="s">
        <v>594</v>
      </c>
      <c r="C285" s="264" t="s">
        <v>151</v>
      </c>
      <c r="D285" s="264" t="s">
        <v>136</v>
      </c>
      <c r="E285" s="261">
        <v>179000</v>
      </c>
    </row>
    <row r="286" spans="1:5" s="224" customFormat="1" outlineLevel="7" x14ac:dyDescent="0.2">
      <c r="A286" s="262" t="s">
        <v>448</v>
      </c>
      <c r="B286" s="264" t="s">
        <v>594</v>
      </c>
      <c r="C286" s="264" t="s">
        <v>151</v>
      </c>
      <c r="D286" s="264" t="s">
        <v>137</v>
      </c>
      <c r="E286" s="261">
        <v>179000</v>
      </c>
    </row>
    <row r="287" spans="1:5" s="224" customFormat="1" ht="38.25" customHeight="1" outlineLevel="3" x14ac:dyDescent="0.2">
      <c r="A287" s="262" t="s">
        <v>684</v>
      </c>
      <c r="B287" s="264" t="s">
        <v>199</v>
      </c>
      <c r="C287" s="264" t="s">
        <v>176</v>
      </c>
      <c r="D287" s="264" t="s">
        <v>138</v>
      </c>
      <c r="E287" s="261">
        <v>5284211.5199999996</v>
      </c>
    </row>
    <row r="288" spans="1:5" s="224" customFormat="1" outlineLevel="4" x14ac:dyDescent="0.2">
      <c r="A288" s="262" t="s">
        <v>685</v>
      </c>
      <c r="B288" s="264" t="s">
        <v>200</v>
      </c>
      <c r="C288" s="264" t="s">
        <v>176</v>
      </c>
      <c r="D288" s="264" t="s">
        <v>138</v>
      </c>
      <c r="E288" s="261">
        <v>1738445.39</v>
      </c>
    </row>
    <row r="289" spans="1:5" s="224" customFormat="1" outlineLevel="5" x14ac:dyDescent="0.2">
      <c r="A289" s="262" t="s">
        <v>686</v>
      </c>
      <c r="B289" s="264" t="s">
        <v>367</v>
      </c>
      <c r="C289" s="264" t="s">
        <v>176</v>
      </c>
      <c r="D289" s="264" t="s">
        <v>138</v>
      </c>
      <c r="E289" s="261">
        <v>1738445.39</v>
      </c>
    </row>
    <row r="290" spans="1:5" s="224" customFormat="1" ht="38.25" outlineLevel="6" x14ac:dyDescent="0.2">
      <c r="A290" s="262" t="s">
        <v>687</v>
      </c>
      <c r="B290" s="264" t="s">
        <v>620</v>
      </c>
      <c r="C290" s="264" t="s">
        <v>176</v>
      </c>
      <c r="D290" s="264" t="s">
        <v>138</v>
      </c>
      <c r="E290" s="261">
        <v>193400</v>
      </c>
    </row>
    <row r="291" spans="1:5" s="224" customFormat="1" ht="51" outlineLevel="7" x14ac:dyDescent="0.2">
      <c r="A291" s="262" t="s">
        <v>414</v>
      </c>
      <c r="B291" s="264" t="s">
        <v>620</v>
      </c>
      <c r="C291" s="264" t="s">
        <v>16</v>
      </c>
      <c r="D291" s="264" t="s">
        <v>138</v>
      </c>
      <c r="E291" s="261">
        <v>193400</v>
      </c>
    </row>
    <row r="292" spans="1:5" s="224" customFormat="1" outlineLevel="1" x14ac:dyDescent="0.2">
      <c r="A292" s="262" t="s">
        <v>681</v>
      </c>
      <c r="B292" s="264" t="s">
        <v>620</v>
      </c>
      <c r="C292" s="264" t="s">
        <v>607</v>
      </c>
      <c r="D292" s="264" t="s">
        <v>138</v>
      </c>
      <c r="E292" s="261">
        <v>193400</v>
      </c>
    </row>
    <row r="293" spans="1:5" s="224" customFormat="1" outlineLevel="2" x14ac:dyDescent="0.2">
      <c r="A293" s="262" t="s">
        <v>440</v>
      </c>
      <c r="B293" s="264" t="s">
        <v>620</v>
      </c>
      <c r="C293" s="264" t="s">
        <v>607</v>
      </c>
      <c r="D293" s="264" t="s">
        <v>9</v>
      </c>
      <c r="E293" s="261">
        <v>193400</v>
      </c>
    </row>
    <row r="294" spans="1:5" s="224" customFormat="1" outlineLevel="3" x14ac:dyDescent="0.2">
      <c r="A294" s="262" t="s">
        <v>441</v>
      </c>
      <c r="B294" s="264" t="s">
        <v>620</v>
      </c>
      <c r="C294" s="264" t="s">
        <v>607</v>
      </c>
      <c r="D294" s="264" t="s">
        <v>47</v>
      </c>
      <c r="E294" s="261">
        <v>193400</v>
      </c>
    </row>
    <row r="295" spans="1:5" s="224" customFormat="1" ht="51" outlineLevel="4" x14ac:dyDescent="0.2">
      <c r="A295" s="262" t="s">
        <v>688</v>
      </c>
      <c r="B295" s="264" t="s">
        <v>622</v>
      </c>
      <c r="C295" s="264" t="s">
        <v>176</v>
      </c>
      <c r="D295" s="264" t="s">
        <v>138</v>
      </c>
      <c r="E295" s="261">
        <v>1528200</v>
      </c>
    </row>
    <row r="296" spans="1:5" s="224" customFormat="1" ht="51" outlineLevel="5" x14ac:dyDescent="0.2">
      <c r="A296" s="262" t="s">
        <v>414</v>
      </c>
      <c r="B296" s="264" t="s">
        <v>622</v>
      </c>
      <c r="C296" s="264" t="s">
        <v>16</v>
      </c>
      <c r="D296" s="264" t="s">
        <v>138</v>
      </c>
      <c r="E296" s="261">
        <v>486904.6</v>
      </c>
    </row>
    <row r="297" spans="1:5" s="224" customFormat="1" outlineLevel="6" x14ac:dyDescent="0.2">
      <c r="A297" s="262" t="s">
        <v>681</v>
      </c>
      <c r="B297" s="264" t="s">
        <v>622</v>
      </c>
      <c r="C297" s="264" t="s">
        <v>607</v>
      </c>
      <c r="D297" s="264" t="s">
        <v>138</v>
      </c>
      <c r="E297" s="261">
        <v>486904.6</v>
      </c>
    </row>
    <row r="298" spans="1:5" s="224" customFormat="1" outlineLevel="7" x14ac:dyDescent="0.2">
      <c r="A298" s="262" t="s">
        <v>440</v>
      </c>
      <c r="B298" s="264" t="s">
        <v>622</v>
      </c>
      <c r="C298" s="264" t="s">
        <v>607</v>
      </c>
      <c r="D298" s="264" t="s">
        <v>9</v>
      </c>
      <c r="E298" s="261">
        <v>486904.6</v>
      </c>
    </row>
    <row r="299" spans="1:5" s="224" customFormat="1" outlineLevel="3" x14ac:dyDescent="0.2">
      <c r="A299" s="262" t="s">
        <v>441</v>
      </c>
      <c r="B299" s="264" t="s">
        <v>622</v>
      </c>
      <c r="C299" s="264" t="s">
        <v>607</v>
      </c>
      <c r="D299" s="264" t="s">
        <v>47</v>
      </c>
      <c r="E299" s="261">
        <v>486904.6</v>
      </c>
    </row>
    <row r="300" spans="1:5" s="224" customFormat="1" ht="25.5" outlineLevel="4" x14ac:dyDescent="0.2">
      <c r="A300" s="262" t="s">
        <v>418</v>
      </c>
      <c r="B300" s="264" t="s">
        <v>622</v>
      </c>
      <c r="C300" s="264" t="s">
        <v>150</v>
      </c>
      <c r="D300" s="264" t="s">
        <v>138</v>
      </c>
      <c r="E300" s="261">
        <v>1041295.4</v>
      </c>
    </row>
    <row r="301" spans="1:5" s="224" customFormat="1" ht="25.5" outlineLevel="5" x14ac:dyDescent="0.2">
      <c r="A301" s="262" t="s">
        <v>419</v>
      </c>
      <c r="B301" s="264" t="s">
        <v>622</v>
      </c>
      <c r="C301" s="264" t="s">
        <v>151</v>
      </c>
      <c r="D301" s="264" t="s">
        <v>138</v>
      </c>
      <c r="E301" s="261">
        <v>1041295.4</v>
      </c>
    </row>
    <row r="302" spans="1:5" s="224" customFormat="1" outlineLevel="6" x14ac:dyDescent="0.2">
      <c r="A302" s="262" t="s">
        <v>440</v>
      </c>
      <c r="B302" s="264" t="s">
        <v>622</v>
      </c>
      <c r="C302" s="264" t="s">
        <v>151</v>
      </c>
      <c r="D302" s="264" t="s">
        <v>9</v>
      </c>
      <c r="E302" s="261">
        <v>1041295.4</v>
      </c>
    </row>
    <row r="303" spans="1:5" s="224" customFormat="1" outlineLevel="7" x14ac:dyDescent="0.2">
      <c r="A303" s="262" t="s">
        <v>441</v>
      </c>
      <c r="B303" s="264" t="s">
        <v>622</v>
      </c>
      <c r="C303" s="264" t="s">
        <v>151</v>
      </c>
      <c r="D303" s="264" t="s">
        <v>47</v>
      </c>
      <c r="E303" s="261">
        <v>1041295.4</v>
      </c>
    </row>
    <row r="304" spans="1:5" s="224" customFormat="1" ht="51" outlineLevel="3" x14ac:dyDescent="0.2">
      <c r="A304" s="262" t="s">
        <v>883</v>
      </c>
      <c r="B304" s="264" t="s">
        <v>874</v>
      </c>
      <c r="C304" s="264" t="s">
        <v>176</v>
      </c>
      <c r="D304" s="264" t="s">
        <v>138</v>
      </c>
      <c r="E304" s="261">
        <v>4000</v>
      </c>
    </row>
    <row r="305" spans="1:5" s="224" customFormat="1" ht="25.5" outlineLevel="4" x14ac:dyDescent="0.2">
      <c r="A305" s="262" t="s">
        <v>418</v>
      </c>
      <c r="B305" s="264" t="s">
        <v>874</v>
      </c>
      <c r="C305" s="264" t="s">
        <v>150</v>
      </c>
      <c r="D305" s="264" t="s">
        <v>138</v>
      </c>
      <c r="E305" s="261">
        <v>4000</v>
      </c>
    </row>
    <row r="306" spans="1:5" s="224" customFormat="1" ht="25.5" outlineLevel="5" x14ac:dyDescent="0.2">
      <c r="A306" s="262" t="s">
        <v>419</v>
      </c>
      <c r="B306" s="264" t="s">
        <v>874</v>
      </c>
      <c r="C306" s="264" t="s">
        <v>151</v>
      </c>
      <c r="D306" s="264" t="s">
        <v>138</v>
      </c>
      <c r="E306" s="261">
        <v>4000</v>
      </c>
    </row>
    <row r="307" spans="1:5" s="224" customFormat="1" outlineLevel="6" x14ac:dyDescent="0.2">
      <c r="A307" s="262" t="s">
        <v>440</v>
      </c>
      <c r="B307" s="264" t="s">
        <v>874</v>
      </c>
      <c r="C307" s="264" t="s">
        <v>151</v>
      </c>
      <c r="D307" s="264" t="s">
        <v>9</v>
      </c>
      <c r="E307" s="261">
        <v>4000</v>
      </c>
    </row>
    <row r="308" spans="1:5" s="224" customFormat="1" outlineLevel="7" x14ac:dyDescent="0.2">
      <c r="A308" s="262" t="s">
        <v>441</v>
      </c>
      <c r="B308" s="264" t="s">
        <v>874</v>
      </c>
      <c r="C308" s="264" t="s">
        <v>151</v>
      </c>
      <c r="D308" s="264" t="s">
        <v>47</v>
      </c>
      <c r="E308" s="261">
        <v>4000</v>
      </c>
    </row>
    <row r="309" spans="1:5" s="224" customFormat="1" ht="51" outlineLevel="3" x14ac:dyDescent="0.2">
      <c r="A309" s="262" t="s">
        <v>884</v>
      </c>
      <c r="B309" s="264" t="s">
        <v>876</v>
      </c>
      <c r="C309" s="264" t="s">
        <v>176</v>
      </c>
      <c r="D309" s="264" t="s">
        <v>138</v>
      </c>
      <c r="E309" s="261">
        <v>2645.39</v>
      </c>
    </row>
    <row r="310" spans="1:5" s="224" customFormat="1" ht="25.5" outlineLevel="4" x14ac:dyDescent="0.2">
      <c r="A310" s="262" t="s">
        <v>418</v>
      </c>
      <c r="B310" s="264" t="s">
        <v>876</v>
      </c>
      <c r="C310" s="264" t="s">
        <v>150</v>
      </c>
      <c r="D310" s="264" t="s">
        <v>138</v>
      </c>
      <c r="E310" s="261">
        <v>2645.39</v>
      </c>
    </row>
    <row r="311" spans="1:5" s="224" customFormat="1" ht="25.5" outlineLevel="5" x14ac:dyDescent="0.2">
      <c r="A311" s="262" t="s">
        <v>419</v>
      </c>
      <c r="B311" s="264" t="s">
        <v>876</v>
      </c>
      <c r="C311" s="264" t="s">
        <v>151</v>
      </c>
      <c r="D311" s="264" t="s">
        <v>138</v>
      </c>
      <c r="E311" s="261">
        <v>2645.39</v>
      </c>
    </row>
    <row r="312" spans="1:5" s="224" customFormat="1" outlineLevel="6" x14ac:dyDescent="0.2">
      <c r="A312" s="262" t="s">
        <v>440</v>
      </c>
      <c r="B312" s="264" t="s">
        <v>876</v>
      </c>
      <c r="C312" s="264" t="s">
        <v>151</v>
      </c>
      <c r="D312" s="264" t="s">
        <v>9</v>
      </c>
      <c r="E312" s="261">
        <v>2645.39</v>
      </c>
    </row>
    <row r="313" spans="1:5" s="224" customFormat="1" outlineLevel="7" x14ac:dyDescent="0.2">
      <c r="A313" s="262" t="s">
        <v>441</v>
      </c>
      <c r="B313" s="264" t="s">
        <v>876</v>
      </c>
      <c r="C313" s="264" t="s">
        <v>151</v>
      </c>
      <c r="D313" s="264" t="s">
        <v>47</v>
      </c>
      <c r="E313" s="261">
        <v>2645.39</v>
      </c>
    </row>
    <row r="314" spans="1:5" s="224" customFormat="1" ht="38.25" customHeight="1" outlineLevel="4" x14ac:dyDescent="0.2">
      <c r="A314" s="262" t="s">
        <v>850</v>
      </c>
      <c r="B314" s="264" t="s">
        <v>624</v>
      </c>
      <c r="C314" s="264" t="s">
        <v>176</v>
      </c>
      <c r="D314" s="264" t="s">
        <v>138</v>
      </c>
      <c r="E314" s="261">
        <v>10200</v>
      </c>
    </row>
    <row r="315" spans="1:5" s="224" customFormat="1" ht="51" outlineLevel="5" x14ac:dyDescent="0.2">
      <c r="A315" s="262" t="s">
        <v>414</v>
      </c>
      <c r="B315" s="264" t="s">
        <v>624</v>
      </c>
      <c r="C315" s="264" t="s">
        <v>16</v>
      </c>
      <c r="D315" s="264" t="s">
        <v>138</v>
      </c>
      <c r="E315" s="261">
        <v>10200</v>
      </c>
    </row>
    <row r="316" spans="1:5" s="224" customFormat="1" outlineLevel="6" x14ac:dyDescent="0.2">
      <c r="A316" s="262" t="s">
        <v>681</v>
      </c>
      <c r="B316" s="264" t="s">
        <v>624</v>
      </c>
      <c r="C316" s="264" t="s">
        <v>607</v>
      </c>
      <c r="D316" s="264" t="s">
        <v>138</v>
      </c>
      <c r="E316" s="261">
        <v>10200</v>
      </c>
    </row>
    <row r="317" spans="1:5" s="224" customFormat="1" outlineLevel="7" x14ac:dyDescent="0.2">
      <c r="A317" s="262" t="s">
        <v>440</v>
      </c>
      <c r="B317" s="264" t="s">
        <v>624</v>
      </c>
      <c r="C317" s="264" t="s">
        <v>607</v>
      </c>
      <c r="D317" s="264" t="s">
        <v>9</v>
      </c>
      <c r="E317" s="261">
        <v>10200</v>
      </c>
    </row>
    <row r="318" spans="1:5" s="224" customFormat="1" outlineLevel="3" x14ac:dyDescent="0.2">
      <c r="A318" s="262" t="s">
        <v>441</v>
      </c>
      <c r="B318" s="264" t="s">
        <v>624</v>
      </c>
      <c r="C318" s="264" t="s">
        <v>607</v>
      </c>
      <c r="D318" s="264" t="s">
        <v>47</v>
      </c>
      <c r="E318" s="261">
        <v>10200</v>
      </c>
    </row>
    <row r="319" spans="1:5" s="224" customFormat="1" outlineLevel="4" x14ac:dyDescent="0.2">
      <c r="A319" s="262" t="s">
        <v>382</v>
      </c>
      <c r="B319" s="264" t="s">
        <v>201</v>
      </c>
      <c r="C319" s="264" t="s">
        <v>176</v>
      </c>
      <c r="D319" s="264" t="s">
        <v>138</v>
      </c>
      <c r="E319" s="261">
        <v>3545766.13</v>
      </c>
    </row>
    <row r="320" spans="1:5" s="224" customFormat="1" ht="25.5" outlineLevel="5" x14ac:dyDescent="0.2">
      <c r="A320" s="262" t="s">
        <v>690</v>
      </c>
      <c r="B320" s="264" t="s">
        <v>369</v>
      </c>
      <c r="C320" s="264" t="s">
        <v>176</v>
      </c>
      <c r="D320" s="264" t="s">
        <v>138</v>
      </c>
      <c r="E320" s="261">
        <v>3545766.13</v>
      </c>
    </row>
    <row r="321" spans="1:5" s="224" customFormat="1" ht="38.25" outlineLevel="6" x14ac:dyDescent="0.2">
      <c r="A321" s="262" t="s">
        <v>429</v>
      </c>
      <c r="B321" s="264" t="s">
        <v>626</v>
      </c>
      <c r="C321" s="264" t="s">
        <v>176</v>
      </c>
      <c r="D321" s="264" t="s">
        <v>138</v>
      </c>
      <c r="E321" s="261">
        <v>70000</v>
      </c>
    </row>
    <row r="322" spans="1:5" s="224" customFormat="1" ht="51" outlineLevel="7" x14ac:dyDescent="0.2">
      <c r="A322" s="262" t="s">
        <v>414</v>
      </c>
      <c r="B322" s="264" t="s">
        <v>626</v>
      </c>
      <c r="C322" s="264" t="s">
        <v>16</v>
      </c>
      <c r="D322" s="264" t="s">
        <v>138</v>
      </c>
      <c r="E322" s="261">
        <v>70000</v>
      </c>
    </row>
    <row r="323" spans="1:5" s="224" customFormat="1" x14ac:dyDescent="0.2">
      <c r="A323" s="262" t="s">
        <v>681</v>
      </c>
      <c r="B323" s="264" t="s">
        <v>626</v>
      </c>
      <c r="C323" s="264" t="s">
        <v>607</v>
      </c>
      <c r="D323" s="264" t="s">
        <v>138</v>
      </c>
      <c r="E323" s="261">
        <v>70000</v>
      </c>
    </row>
    <row r="324" spans="1:5" s="224" customFormat="1" outlineLevel="2" x14ac:dyDescent="0.2">
      <c r="A324" s="262" t="s">
        <v>440</v>
      </c>
      <c r="B324" s="264" t="s">
        <v>626</v>
      </c>
      <c r="C324" s="264" t="s">
        <v>607</v>
      </c>
      <c r="D324" s="264" t="s">
        <v>9</v>
      </c>
      <c r="E324" s="261">
        <v>70000</v>
      </c>
    </row>
    <row r="325" spans="1:5" s="224" customFormat="1" outlineLevel="3" x14ac:dyDescent="0.2">
      <c r="A325" s="262" t="s">
        <v>441</v>
      </c>
      <c r="B325" s="264" t="s">
        <v>626</v>
      </c>
      <c r="C325" s="264" t="s">
        <v>607</v>
      </c>
      <c r="D325" s="264" t="s">
        <v>47</v>
      </c>
      <c r="E325" s="261">
        <v>70000</v>
      </c>
    </row>
    <row r="326" spans="1:5" s="224" customFormat="1" ht="38.25" outlineLevel="4" x14ac:dyDescent="0.2">
      <c r="A326" s="262" t="s">
        <v>687</v>
      </c>
      <c r="B326" s="264" t="s">
        <v>627</v>
      </c>
      <c r="C326" s="264" t="s">
        <v>176</v>
      </c>
      <c r="D326" s="264" t="s">
        <v>138</v>
      </c>
      <c r="E326" s="261">
        <v>1420400</v>
      </c>
    </row>
    <row r="327" spans="1:5" s="224" customFormat="1" ht="51" outlineLevel="5" x14ac:dyDescent="0.2">
      <c r="A327" s="262" t="s">
        <v>414</v>
      </c>
      <c r="B327" s="264" t="s">
        <v>627</v>
      </c>
      <c r="C327" s="264" t="s">
        <v>16</v>
      </c>
      <c r="D327" s="264" t="s">
        <v>138</v>
      </c>
      <c r="E327" s="261">
        <v>1420400</v>
      </c>
    </row>
    <row r="328" spans="1:5" s="224" customFormat="1" outlineLevel="6" x14ac:dyDescent="0.2">
      <c r="A328" s="262" t="s">
        <v>681</v>
      </c>
      <c r="B328" s="264" t="s">
        <v>627</v>
      </c>
      <c r="C328" s="264" t="s">
        <v>607</v>
      </c>
      <c r="D328" s="264" t="s">
        <v>138</v>
      </c>
      <c r="E328" s="261">
        <v>1420400</v>
      </c>
    </row>
    <row r="329" spans="1:5" s="224" customFormat="1" outlineLevel="7" x14ac:dyDescent="0.2">
      <c r="A329" s="262" t="s">
        <v>440</v>
      </c>
      <c r="B329" s="264" t="s">
        <v>627</v>
      </c>
      <c r="C329" s="264" t="s">
        <v>607</v>
      </c>
      <c r="D329" s="264" t="s">
        <v>9</v>
      </c>
      <c r="E329" s="261">
        <v>1420400</v>
      </c>
    </row>
    <row r="330" spans="1:5" s="224" customFormat="1" outlineLevel="2" x14ac:dyDescent="0.2">
      <c r="A330" s="262" t="s">
        <v>441</v>
      </c>
      <c r="B330" s="264" t="s">
        <v>627</v>
      </c>
      <c r="C330" s="264" t="s">
        <v>607</v>
      </c>
      <c r="D330" s="264" t="s">
        <v>47</v>
      </c>
      <c r="E330" s="261">
        <v>1420400</v>
      </c>
    </row>
    <row r="331" spans="1:5" s="224" customFormat="1" ht="76.5" outlineLevel="3" x14ac:dyDescent="0.2">
      <c r="A331" s="262" t="s">
        <v>851</v>
      </c>
      <c r="B331" s="264" t="s">
        <v>844</v>
      </c>
      <c r="C331" s="264" t="s">
        <v>176</v>
      </c>
      <c r="D331" s="264" t="s">
        <v>138</v>
      </c>
      <c r="E331" s="261">
        <v>493500</v>
      </c>
    </row>
    <row r="332" spans="1:5" s="224" customFormat="1" ht="25.5" outlineLevel="4" x14ac:dyDescent="0.2">
      <c r="A332" s="262" t="s">
        <v>418</v>
      </c>
      <c r="B332" s="264" t="s">
        <v>844</v>
      </c>
      <c r="C332" s="264" t="s">
        <v>150</v>
      </c>
      <c r="D332" s="264" t="s">
        <v>138</v>
      </c>
      <c r="E332" s="261">
        <v>493500</v>
      </c>
    </row>
    <row r="333" spans="1:5" s="224" customFormat="1" ht="25.5" outlineLevel="5" x14ac:dyDescent="0.2">
      <c r="A333" s="262" t="s">
        <v>419</v>
      </c>
      <c r="B333" s="264" t="s">
        <v>844</v>
      </c>
      <c r="C333" s="264" t="s">
        <v>151</v>
      </c>
      <c r="D333" s="264" t="s">
        <v>138</v>
      </c>
      <c r="E333" s="261">
        <v>493500</v>
      </c>
    </row>
    <row r="334" spans="1:5" s="224" customFormat="1" outlineLevel="6" x14ac:dyDescent="0.2">
      <c r="A334" s="262" t="s">
        <v>440</v>
      </c>
      <c r="B334" s="264" t="s">
        <v>844</v>
      </c>
      <c r="C334" s="264" t="s">
        <v>151</v>
      </c>
      <c r="D334" s="264" t="s">
        <v>9</v>
      </c>
      <c r="E334" s="261">
        <v>493500</v>
      </c>
    </row>
    <row r="335" spans="1:5" s="224" customFormat="1" outlineLevel="7" x14ac:dyDescent="0.2">
      <c r="A335" s="262" t="s">
        <v>441</v>
      </c>
      <c r="B335" s="264" t="s">
        <v>844</v>
      </c>
      <c r="C335" s="264" t="s">
        <v>151</v>
      </c>
      <c r="D335" s="264" t="s">
        <v>47</v>
      </c>
      <c r="E335" s="261">
        <v>493500</v>
      </c>
    </row>
    <row r="336" spans="1:5" s="224" customFormat="1" ht="25.5" outlineLevel="3" x14ac:dyDescent="0.2">
      <c r="A336" s="262" t="s">
        <v>691</v>
      </c>
      <c r="B336" s="264" t="s">
        <v>629</v>
      </c>
      <c r="C336" s="264" t="s">
        <v>176</v>
      </c>
      <c r="D336" s="264" t="s">
        <v>138</v>
      </c>
      <c r="E336" s="261">
        <v>1486966.13</v>
      </c>
    </row>
    <row r="337" spans="1:5" s="224" customFormat="1" ht="51" outlineLevel="4" x14ac:dyDescent="0.2">
      <c r="A337" s="262" t="s">
        <v>414</v>
      </c>
      <c r="B337" s="264" t="s">
        <v>629</v>
      </c>
      <c r="C337" s="264" t="s">
        <v>16</v>
      </c>
      <c r="D337" s="264" t="s">
        <v>138</v>
      </c>
      <c r="E337" s="261">
        <v>816466.13</v>
      </c>
    </row>
    <row r="338" spans="1:5" s="224" customFormat="1" outlineLevel="5" x14ac:dyDescent="0.2">
      <c r="A338" s="262" t="s">
        <v>681</v>
      </c>
      <c r="B338" s="264" t="s">
        <v>629</v>
      </c>
      <c r="C338" s="264" t="s">
        <v>607</v>
      </c>
      <c r="D338" s="264" t="s">
        <v>138</v>
      </c>
      <c r="E338" s="261">
        <v>816466.13</v>
      </c>
    </row>
    <row r="339" spans="1:5" s="224" customFormat="1" outlineLevel="6" x14ac:dyDescent="0.2">
      <c r="A339" s="262" t="s">
        <v>440</v>
      </c>
      <c r="B339" s="264" t="s">
        <v>629</v>
      </c>
      <c r="C339" s="264" t="s">
        <v>607</v>
      </c>
      <c r="D339" s="264" t="s">
        <v>9</v>
      </c>
      <c r="E339" s="261">
        <v>816466.13</v>
      </c>
    </row>
    <row r="340" spans="1:5" s="224" customFormat="1" outlineLevel="7" x14ac:dyDescent="0.2">
      <c r="A340" s="262" t="s">
        <v>441</v>
      </c>
      <c r="B340" s="264" t="s">
        <v>629</v>
      </c>
      <c r="C340" s="264" t="s">
        <v>607</v>
      </c>
      <c r="D340" s="264" t="s">
        <v>47</v>
      </c>
      <c r="E340" s="261">
        <v>816466.13</v>
      </c>
    </row>
    <row r="341" spans="1:5" s="224" customFormat="1" ht="25.5" outlineLevel="4" x14ac:dyDescent="0.2">
      <c r="A341" s="262" t="s">
        <v>418</v>
      </c>
      <c r="B341" s="264" t="s">
        <v>629</v>
      </c>
      <c r="C341" s="264" t="s">
        <v>150</v>
      </c>
      <c r="D341" s="264" t="s">
        <v>138</v>
      </c>
      <c r="E341" s="261">
        <v>670500</v>
      </c>
    </row>
    <row r="342" spans="1:5" s="224" customFormat="1" ht="25.5" outlineLevel="5" x14ac:dyDescent="0.2">
      <c r="A342" s="262" t="s">
        <v>419</v>
      </c>
      <c r="B342" s="264" t="s">
        <v>629</v>
      </c>
      <c r="C342" s="264" t="s">
        <v>151</v>
      </c>
      <c r="D342" s="264" t="s">
        <v>138</v>
      </c>
      <c r="E342" s="261">
        <v>670500</v>
      </c>
    </row>
    <row r="343" spans="1:5" s="224" customFormat="1" outlineLevel="6" x14ac:dyDescent="0.2">
      <c r="A343" s="262" t="s">
        <v>440</v>
      </c>
      <c r="B343" s="264" t="s">
        <v>629</v>
      </c>
      <c r="C343" s="264" t="s">
        <v>151</v>
      </c>
      <c r="D343" s="264" t="s">
        <v>9</v>
      </c>
      <c r="E343" s="261">
        <v>670500</v>
      </c>
    </row>
    <row r="344" spans="1:5" s="224" customFormat="1" outlineLevel="7" x14ac:dyDescent="0.2">
      <c r="A344" s="262" t="s">
        <v>441</v>
      </c>
      <c r="B344" s="264" t="s">
        <v>629</v>
      </c>
      <c r="C344" s="264" t="s">
        <v>151</v>
      </c>
      <c r="D344" s="264" t="s">
        <v>47</v>
      </c>
      <c r="E344" s="261">
        <v>670500</v>
      </c>
    </row>
    <row r="345" spans="1:5" s="224" customFormat="1" ht="51" outlineLevel="2" x14ac:dyDescent="0.2">
      <c r="A345" s="262" t="s">
        <v>689</v>
      </c>
      <c r="B345" s="264" t="s">
        <v>630</v>
      </c>
      <c r="C345" s="264" t="s">
        <v>176</v>
      </c>
      <c r="D345" s="264" t="s">
        <v>138</v>
      </c>
      <c r="E345" s="261">
        <v>74900</v>
      </c>
    </row>
    <row r="346" spans="1:5" s="224" customFormat="1" ht="51" outlineLevel="3" x14ac:dyDescent="0.2">
      <c r="A346" s="262" t="s">
        <v>414</v>
      </c>
      <c r="B346" s="264" t="s">
        <v>630</v>
      </c>
      <c r="C346" s="264" t="s">
        <v>16</v>
      </c>
      <c r="D346" s="264" t="s">
        <v>138</v>
      </c>
      <c r="E346" s="261">
        <v>74900</v>
      </c>
    </row>
    <row r="347" spans="1:5" s="224" customFormat="1" outlineLevel="4" x14ac:dyDescent="0.2">
      <c r="A347" s="262" t="s">
        <v>681</v>
      </c>
      <c r="B347" s="264" t="s">
        <v>630</v>
      </c>
      <c r="C347" s="264" t="s">
        <v>607</v>
      </c>
      <c r="D347" s="264" t="s">
        <v>138</v>
      </c>
      <c r="E347" s="261">
        <v>74900</v>
      </c>
    </row>
    <row r="348" spans="1:5" s="224" customFormat="1" outlineLevel="5" x14ac:dyDescent="0.2">
      <c r="A348" s="262" t="s">
        <v>440</v>
      </c>
      <c r="B348" s="264" t="s">
        <v>630</v>
      </c>
      <c r="C348" s="264" t="s">
        <v>607</v>
      </c>
      <c r="D348" s="264" t="s">
        <v>9</v>
      </c>
      <c r="E348" s="261">
        <v>74900</v>
      </c>
    </row>
    <row r="349" spans="1:5" s="224" customFormat="1" outlineLevel="6" x14ac:dyDescent="0.2">
      <c r="A349" s="262" t="s">
        <v>441</v>
      </c>
      <c r="B349" s="264" t="s">
        <v>630</v>
      </c>
      <c r="C349" s="264" t="s">
        <v>607</v>
      </c>
      <c r="D349" s="264" t="s">
        <v>47</v>
      </c>
      <c r="E349" s="261">
        <v>74900</v>
      </c>
    </row>
    <row r="350" spans="1:5" s="224" customFormat="1" ht="25.5" outlineLevel="7" x14ac:dyDescent="0.2">
      <c r="A350" s="262" t="s">
        <v>692</v>
      </c>
      <c r="B350" s="264" t="s">
        <v>196</v>
      </c>
      <c r="C350" s="264" t="s">
        <v>176</v>
      </c>
      <c r="D350" s="264" t="s">
        <v>138</v>
      </c>
      <c r="E350" s="261">
        <v>2765511.67</v>
      </c>
    </row>
    <row r="351" spans="1:5" s="224" customFormat="1" ht="38.25" x14ac:dyDescent="0.2">
      <c r="A351" s="262" t="s">
        <v>383</v>
      </c>
      <c r="B351" s="264" t="s">
        <v>372</v>
      </c>
      <c r="C351" s="264" t="s">
        <v>176</v>
      </c>
      <c r="D351" s="264" t="s">
        <v>138</v>
      </c>
      <c r="E351" s="261">
        <v>50000</v>
      </c>
    </row>
    <row r="352" spans="1:5" s="224" customFormat="1" ht="38.25" outlineLevel="2" x14ac:dyDescent="0.2">
      <c r="A352" s="262" t="s">
        <v>693</v>
      </c>
      <c r="B352" s="264" t="s">
        <v>640</v>
      </c>
      <c r="C352" s="264" t="s">
        <v>176</v>
      </c>
      <c r="D352" s="264" t="s">
        <v>138</v>
      </c>
      <c r="E352" s="261">
        <v>50000</v>
      </c>
    </row>
    <row r="353" spans="1:5" s="224" customFormat="1" ht="25.5" outlineLevel="3" x14ac:dyDescent="0.2">
      <c r="A353" s="262" t="s">
        <v>418</v>
      </c>
      <c r="B353" s="264" t="s">
        <v>640</v>
      </c>
      <c r="C353" s="264" t="s">
        <v>150</v>
      </c>
      <c r="D353" s="264" t="s">
        <v>138</v>
      </c>
      <c r="E353" s="261">
        <v>50000</v>
      </c>
    </row>
    <row r="354" spans="1:5" s="224" customFormat="1" ht="25.5" outlineLevel="4" x14ac:dyDescent="0.2">
      <c r="A354" s="262" t="s">
        <v>419</v>
      </c>
      <c r="B354" s="264" t="s">
        <v>640</v>
      </c>
      <c r="C354" s="264" t="s">
        <v>151</v>
      </c>
      <c r="D354" s="264" t="s">
        <v>138</v>
      </c>
      <c r="E354" s="261">
        <v>50000</v>
      </c>
    </row>
    <row r="355" spans="1:5" s="224" customFormat="1" outlineLevel="5" x14ac:dyDescent="0.2">
      <c r="A355" s="262" t="s">
        <v>450</v>
      </c>
      <c r="B355" s="264" t="s">
        <v>640</v>
      </c>
      <c r="C355" s="264" t="s">
        <v>151</v>
      </c>
      <c r="D355" s="264" t="s">
        <v>132</v>
      </c>
      <c r="E355" s="261">
        <v>50000</v>
      </c>
    </row>
    <row r="356" spans="1:5" s="224" customFormat="1" outlineLevel="6" x14ac:dyDescent="0.2">
      <c r="A356" s="262" t="s">
        <v>451</v>
      </c>
      <c r="B356" s="264" t="s">
        <v>640</v>
      </c>
      <c r="C356" s="264" t="s">
        <v>151</v>
      </c>
      <c r="D356" s="264" t="s">
        <v>39</v>
      </c>
      <c r="E356" s="261">
        <v>50000</v>
      </c>
    </row>
    <row r="357" spans="1:5" s="224" customFormat="1" ht="25.5" outlineLevel="7" x14ac:dyDescent="0.2">
      <c r="A357" s="262" t="s">
        <v>694</v>
      </c>
      <c r="B357" s="264" t="s">
        <v>373</v>
      </c>
      <c r="C357" s="264" t="s">
        <v>176</v>
      </c>
      <c r="D357" s="264" t="s">
        <v>138</v>
      </c>
      <c r="E357" s="261">
        <v>1715511.67</v>
      </c>
    </row>
    <row r="358" spans="1:5" s="224" customFormat="1" ht="38.25" outlineLevel="2" x14ac:dyDescent="0.2">
      <c r="A358" s="262" t="s">
        <v>429</v>
      </c>
      <c r="B358" s="264" t="s">
        <v>642</v>
      </c>
      <c r="C358" s="264" t="s">
        <v>176</v>
      </c>
      <c r="D358" s="264" t="s">
        <v>138</v>
      </c>
      <c r="E358" s="261">
        <v>50000</v>
      </c>
    </row>
    <row r="359" spans="1:5" s="224" customFormat="1" ht="51" outlineLevel="3" x14ac:dyDescent="0.2">
      <c r="A359" s="262" t="s">
        <v>414</v>
      </c>
      <c r="B359" s="264" t="s">
        <v>642</v>
      </c>
      <c r="C359" s="264" t="s">
        <v>16</v>
      </c>
      <c r="D359" s="264" t="s">
        <v>138</v>
      </c>
      <c r="E359" s="261">
        <v>50000</v>
      </c>
    </row>
    <row r="360" spans="1:5" s="224" customFormat="1" outlineLevel="4" x14ac:dyDescent="0.2">
      <c r="A360" s="262" t="s">
        <v>681</v>
      </c>
      <c r="B360" s="264" t="s">
        <v>642</v>
      </c>
      <c r="C360" s="264" t="s">
        <v>607</v>
      </c>
      <c r="D360" s="264" t="s">
        <v>138</v>
      </c>
      <c r="E360" s="261">
        <v>50000</v>
      </c>
    </row>
    <row r="361" spans="1:5" s="224" customFormat="1" outlineLevel="5" x14ac:dyDescent="0.2">
      <c r="A361" s="262" t="s">
        <v>450</v>
      </c>
      <c r="B361" s="264" t="s">
        <v>642</v>
      </c>
      <c r="C361" s="264" t="s">
        <v>607</v>
      </c>
      <c r="D361" s="264" t="s">
        <v>132</v>
      </c>
      <c r="E361" s="261">
        <v>50000</v>
      </c>
    </row>
    <row r="362" spans="1:5" s="224" customFormat="1" outlineLevel="6" x14ac:dyDescent="0.2">
      <c r="A362" s="262" t="s">
        <v>451</v>
      </c>
      <c r="B362" s="264" t="s">
        <v>642</v>
      </c>
      <c r="C362" s="264" t="s">
        <v>607</v>
      </c>
      <c r="D362" s="264" t="s">
        <v>39</v>
      </c>
      <c r="E362" s="261">
        <v>50000</v>
      </c>
    </row>
    <row r="363" spans="1:5" s="224" customFormat="1" outlineLevel="7" x14ac:dyDescent="0.2">
      <c r="A363" s="262" t="s">
        <v>695</v>
      </c>
      <c r="B363" s="264" t="s">
        <v>644</v>
      </c>
      <c r="C363" s="264" t="s">
        <v>176</v>
      </c>
      <c r="D363" s="264" t="s">
        <v>138</v>
      </c>
      <c r="E363" s="261">
        <v>1665511.67</v>
      </c>
    </row>
    <row r="364" spans="1:5" s="224" customFormat="1" ht="51" x14ac:dyDescent="0.2">
      <c r="A364" s="262" t="s">
        <v>414</v>
      </c>
      <c r="B364" s="264" t="s">
        <v>644</v>
      </c>
      <c r="C364" s="264" t="s">
        <v>16</v>
      </c>
      <c r="D364" s="264" t="s">
        <v>138</v>
      </c>
      <c r="E364" s="261">
        <v>1465511.67</v>
      </c>
    </row>
    <row r="365" spans="1:5" s="224" customFormat="1" outlineLevel="2" x14ac:dyDescent="0.2">
      <c r="A365" s="262" t="s">
        <v>681</v>
      </c>
      <c r="B365" s="264" t="s">
        <v>644</v>
      </c>
      <c r="C365" s="264" t="s">
        <v>607</v>
      </c>
      <c r="D365" s="264" t="s">
        <v>138</v>
      </c>
      <c r="E365" s="261">
        <v>1465511.67</v>
      </c>
    </row>
    <row r="366" spans="1:5" s="224" customFormat="1" outlineLevel="3" x14ac:dyDescent="0.2">
      <c r="A366" s="262" t="s">
        <v>450</v>
      </c>
      <c r="B366" s="264" t="s">
        <v>644</v>
      </c>
      <c r="C366" s="264" t="s">
        <v>607</v>
      </c>
      <c r="D366" s="264" t="s">
        <v>132</v>
      </c>
      <c r="E366" s="261">
        <v>1465511.67</v>
      </c>
    </row>
    <row r="367" spans="1:5" s="224" customFormat="1" outlineLevel="4" x14ac:dyDescent="0.2">
      <c r="A367" s="262" t="s">
        <v>451</v>
      </c>
      <c r="B367" s="264" t="s">
        <v>644</v>
      </c>
      <c r="C367" s="264" t="s">
        <v>607</v>
      </c>
      <c r="D367" s="264" t="s">
        <v>39</v>
      </c>
      <c r="E367" s="261">
        <v>1465511.67</v>
      </c>
    </row>
    <row r="368" spans="1:5" s="224" customFormat="1" ht="25.5" outlineLevel="5" x14ac:dyDescent="0.2">
      <c r="A368" s="262" t="s">
        <v>418</v>
      </c>
      <c r="B368" s="264" t="s">
        <v>644</v>
      </c>
      <c r="C368" s="264" t="s">
        <v>150</v>
      </c>
      <c r="D368" s="264" t="s">
        <v>138</v>
      </c>
      <c r="E368" s="261">
        <v>200000</v>
      </c>
    </row>
    <row r="369" spans="1:6" s="224" customFormat="1" ht="25.5" outlineLevel="6" x14ac:dyDescent="0.2">
      <c r="A369" s="262" t="s">
        <v>419</v>
      </c>
      <c r="B369" s="264" t="s">
        <v>644</v>
      </c>
      <c r="C369" s="264" t="s">
        <v>151</v>
      </c>
      <c r="D369" s="264" t="s">
        <v>138</v>
      </c>
      <c r="E369" s="261">
        <v>200000</v>
      </c>
    </row>
    <row r="370" spans="1:6" s="224" customFormat="1" outlineLevel="7" x14ac:dyDescent="0.2">
      <c r="A370" s="262" t="s">
        <v>450</v>
      </c>
      <c r="B370" s="264" t="s">
        <v>644</v>
      </c>
      <c r="C370" s="264" t="s">
        <v>151</v>
      </c>
      <c r="D370" s="264" t="s">
        <v>132</v>
      </c>
      <c r="E370" s="261">
        <v>200000</v>
      </c>
    </row>
    <row r="371" spans="1:6" s="224" customFormat="1" outlineLevel="3" x14ac:dyDescent="0.2">
      <c r="A371" s="262" t="s">
        <v>451</v>
      </c>
      <c r="B371" s="264" t="s">
        <v>644</v>
      </c>
      <c r="C371" s="264" t="s">
        <v>151</v>
      </c>
      <c r="D371" s="264" t="s">
        <v>39</v>
      </c>
      <c r="E371" s="261">
        <v>200000</v>
      </c>
    </row>
    <row r="372" spans="1:6" s="224" customFormat="1" ht="25.5" outlineLevel="4" x14ac:dyDescent="0.2">
      <c r="A372" s="262" t="s">
        <v>768</v>
      </c>
      <c r="B372" s="264" t="s">
        <v>645</v>
      </c>
      <c r="C372" s="264" t="s">
        <v>176</v>
      </c>
      <c r="D372" s="264" t="s">
        <v>138</v>
      </c>
      <c r="E372" s="261">
        <v>1000000</v>
      </c>
    </row>
    <row r="373" spans="1:6" s="224" customFormat="1" outlineLevel="5" x14ac:dyDescent="0.2">
      <c r="A373" s="262" t="s">
        <v>696</v>
      </c>
      <c r="B373" s="264" t="s">
        <v>647</v>
      </c>
      <c r="C373" s="264" t="s">
        <v>176</v>
      </c>
      <c r="D373" s="264" t="s">
        <v>138</v>
      </c>
      <c r="E373" s="261">
        <v>1000000</v>
      </c>
    </row>
    <row r="374" spans="1:6" s="224" customFormat="1" ht="25.5" outlineLevel="6" x14ac:dyDescent="0.2">
      <c r="A374" s="262" t="s">
        <v>418</v>
      </c>
      <c r="B374" s="264" t="s">
        <v>647</v>
      </c>
      <c r="C374" s="264" t="s">
        <v>150</v>
      </c>
      <c r="D374" s="264" t="s">
        <v>138</v>
      </c>
      <c r="E374" s="261">
        <v>1000000</v>
      </c>
    </row>
    <row r="375" spans="1:6" s="224" customFormat="1" ht="25.5" outlineLevel="7" x14ac:dyDescent="0.2">
      <c r="A375" s="262" t="s">
        <v>419</v>
      </c>
      <c r="B375" s="264" t="s">
        <v>647</v>
      </c>
      <c r="C375" s="264" t="s">
        <v>151</v>
      </c>
      <c r="D375" s="264" t="s">
        <v>138</v>
      </c>
      <c r="E375" s="261">
        <v>1000000</v>
      </c>
    </row>
    <row r="376" spans="1:6" s="224" customFormat="1" x14ac:dyDescent="0.2">
      <c r="A376" s="262" t="s">
        <v>450</v>
      </c>
      <c r="B376" s="264" t="s">
        <v>647</v>
      </c>
      <c r="C376" s="264" t="s">
        <v>151</v>
      </c>
      <c r="D376" s="264" t="s">
        <v>132</v>
      </c>
      <c r="E376" s="261">
        <v>1000000</v>
      </c>
      <c r="F376" s="255"/>
    </row>
    <row r="377" spans="1:6" x14ac:dyDescent="0.2">
      <c r="A377" s="262" t="s">
        <v>451</v>
      </c>
      <c r="B377" s="264" t="s">
        <v>647</v>
      </c>
      <c r="C377" s="264" t="s">
        <v>151</v>
      </c>
      <c r="D377" s="264" t="s">
        <v>39</v>
      </c>
      <c r="E377" s="261">
        <v>1000000</v>
      </c>
    </row>
    <row r="378" spans="1:6" ht="25.5" x14ac:dyDescent="0.2">
      <c r="A378" s="262" t="s">
        <v>697</v>
      </c>
      <c r="B378" s="264" t="s">
        <v>194</v>
      </c>
      <c r="C378" s="264" t="s">
        <v>176</v>
      </c>
      <c r="D378" s="264" t="s">
        <v>138</v>
      </c>
      <c r="E378" s="261">
        <v>283000</v>
      </c>
    </row>
    <row r="379" spans="1:6" ht="25.5" x14ac:dyDescent="0.2">
      <c r="A379" s="262" t="s">
        <v>698</v>
      </c>
      <c r="B379" s="264" t="s">
        <v>370</v>
      </c>
      <c r="C379" s="264" t="s">
        <v>176</v>
      </c>
      <c r="D379" s="264" t="s">
        <v>138</v>
      </c>
      <c r="E379" s="261">
        <v>131000</v>
      </c>
    </row>
    <row r="380" spans="1:6" x14ac:dyDescent="0.2">
      <c r="A380" s="262" t="s">
        <v>699</v>
      </c>
      <c r="B380" s="264" t="s">
        <v>634</v>
      </c>
      <c r="C380" s="264" t="s">
        <v>176</v>
      </c>
      <c r="D380" s="264" t="s">
        <v>138</v>
      </c>
      <c r="E380" s="261">
        <v>131000</v>
      </c>
    </row>
    <row r="381" spans="1:6" x14ac:dyDescent="0.2">
      <c r="A381" s="262" t="s">
        <v>452</v>
      </c>
      <c r="B381" s="264" t="s">
        <v>634</v>
      </c>
      <c r="C381" s="264" t="s">
        <v>120</v>
      </c>
      <c r="D381" s="264" t="s">
        <v>138</v>
      </c>
      <c r="E381" s="261">
        <v>131000</v>
      </c>
    </row>
    <row r="382" spans="1:6" ht="25.5" x14ac:dyDescent="0.2">
      <c r="A382" s="262" t="s">
        <v>453</v>
      </c>
      <c r="B382" s="264" t="s">
        <v>634</v>
      </c>
      <c r="C382" s="264" t="s">
        <v>61</v>
      </c>
      <c r="D382" s="264" t="s">
        <v>138</v>
      </c>
      <c r="E382" s="261">
        <v>131000</v>
      </c>
    </row>
    <row r="383" spans="1:6" x14ac:dyDescent="0.2">
      <c r="A383" s="262" t="s">
        <v>454</v>
      </c>
      <c r="B383" s="264" t="s">
        <v>634</v>
      </c>
      <c r="C383" s="264" t="s">
        <v>61</v>
      </c>
      <c r="D383" s="264" t="s">
        <v>33</v>
      </c>
      <c r="E383" s="261">
        <v>131000</v>
      </c>
    </row>
    <row r="384" spans="1:6" x14ac:dyDescent="0.2">
      <c r="A384" s="262" t="s">
        <v>455</v>
      </c>
      <c r="B384" s="264" t="s">
        <v>634</v>
      </c>
      <c r="C384" s="264" t="s">
        <v>61</v>
      </c>
      <c r="D384" s="264" t="s">
        <v>54</v>
      </c>
      <c r="E384" s="261">
        <v>131000</v>
      </c>
    </row>
    <row r="385" spans="1:5" ht="25.5" x14ac:dyDescent="0.2">
      <c r="A385" s="262" t="s">
        <v>700</v>
      </c>
      <c r="B385" s="264" t="s">
        <v>636</v>
      </c>
      <c r="C385" s="264" t="s">
        <v>176</v>
      </c>
      <c r="D385" s="264" t="s">
        <v>138</v>
      </c>
      <c r="E385" s="261">
        <v>152000</v>
      </c>
    </row>
    <row r="386" spans="1:5" x14ac:dyDescent="0.2">
      <c r="A386" s="262" t="s">
        <v>699</v>
      </c>
      <c r="B386" s="264" t="s">
        <v>637</v>
      </c>
      <c r="C386" s="264" t="s">
        <v>176</v>
      </c>
      <c r="D386" s="264" t="s">
        <v>138</v>
      </c>
      <c r="E386" s="261">
        <v>152000</v>
      </c>
    </row>
    <row r="387" spans="1:5" x14ac:dyDescent="0.2">
      <c r="A387" s="262" t="s">
        <v>452</v>
      </c>
      <c r="B387" s="264" t="s">
        <v>637</v>
      </c>
      <c r="C387" s="264" t="s">
        <v>120</v>
      </c>
      <c r="D387" s="264" t="s">
        <v>138</v>
      </c>
      <c r="E387" s="261">
        <v>152000</v>
      </c>
    </row>
    <row r="388" spans="1:5" ht="25.5" x14ac:dyDescent="0.2">
      <c r="A388" s="262" t="s">
        <v>453</v>
      </c>
      <c r="B388" s="264" t="s">
        <v>637</v>
      </c>
      <c r="C388" s="264" t="s">
        <v>61</v>
      </c>
      <c r="D388" s="264" t="s">
        <v>138</v>
      </c>
      <c r="E388" s="261">
        <v>152000</v>
      </c>
    </row>
    <row r="389" spans="1:5" x14ac:dyDescent="0.2">
      <c r="A389" s="262" t="s">
        <v>454</v>
      </c>
      <c r="B389" s="264" t="s">
        <v>637</v>
      </c>
      <c r="C389" s="264" t="s">
        <v>61</v>
      </c>
      <c r="D389" s="264" t="s">
        <v>33</v>
      </c>
      <c r="E389" s="261">
        <v>152000</v>
      </c>
    </row>
    <row r="390" spans="1:5" x14ac:dyDescent="0.2">
      <c r="A390" s="262" t="s">
        <v>455</v>
      </c>
      <c r="B390" s="264" t="s">
        <v>637</v>
      </c>
      <c r="C390" s="264" t="s">
        <v>61</v>
      </c>
      <c r="D390" s="264" t="s">
        <v>54</v>
      </c>
      <c r="E390" s="261">
        <v>152000</v>
      </c>
    </row>
    <row r="391" spans="1:5" ht="38.25" x14ac:dyDescent="0.2">
      <c r="A391" s="262" t="s">
        <v>505</v>
      </c>
      <c r="B391" s="264" t="s">
        <v>500</v>
      </c>
      <c r="C391" s="264" t="s">
        <v>176</v>
      </c>
      <c r="D391" s="264" t="s">
        <v>138</v>
      </c>
      <c r="E391" s="261">
        <v>349375</v>
      </c>
    </row>
    <row r="392" spans="1:5" ht="25.5" x14ac:dyDescent="0.2">
      <c r="A392" s="262" t="s">
        <v>381</v>
      </c>
      <c r="B392" s="264" t="s">
        <v>501</v>
      </c>
      <c r="C392" s="264" t="s">
        <v>176</v>
      </c>
      <c r="D392" s="264" t="s">
        <v>138</v>
      </c>
      <c r="E392" s="261">
        <v>349375</v>
      </c>
    </row>
    <row r="393" spans="1:5" ht="25.5" x14ac:dyDescent="0.2">
      <c r="A393" s="262" t="s">
        <v>701</v>
      </c>
      <c r="B393" s="264" t="s">
        <v>502</v>
      </c>
      <c r="C393" s="264" t="s">
        <v>176</v>
      </c>
      <c r="D393" s="264" t="s">
        <v>138</v>
      </c>
      <c r="E393" s="261">
        <v>331755</v>
      </c>
    </row>
    <row r="394" spans="1:5" ht="25.5" x14ac:dyDescent="0.2">
      <c r="A394" s="262" t="s">
        <v>418</v>
      </c>
      <c r="B394" s="264" t="s">
        <v>502</v>
      </c>
      <c r="C394" s="264" t="s">
        <v>150</v>
      </c>
      <c r="D394" s="264" t="s">
        <v>138</v>
      </c>
      <c r="E394" s="261">
        <v>331755</v>
      </c>
    </row>
    <row r="395" spans="1:5" ht="25.5" x14ac:dyDescent="0.2">
      <c r="A395" s="262" t="s">
        <v>419</v>
      </c>
      <c r="B395" s="264" t="s">
        <v>502</v>
      </c>
      <c r="C395" s="264" t="s">
        <v>151</v>
      </c>
      <c r="D395" s="264" t="s">
        <v>138</v>
      </c>
      <c r="E395" s="261">
        <v>331755</v>
      </c>
    </row>
    <row r="396" spans="1:5" x14ac:dyDescent="0.2">
      <c r="A396" s="262" t="s">
        <v>434</v>
      </c>
      <c r="B396" s="264" t="s">
        <v>502</v>
      </c>
      <c r="C396" s="264" t="s">
        <v>151</v>
      </c>
      <c r="D396" s="264" t="s">
        <v>23</v>
      </c>
      <c r="E396" s="261">
        <v>331755</v>
      </c>
    </row>
    <row r="397" spans="1:5" x14ac:dyDescent="0.2">
      <c r="A397" s="262" t="s">
        <v>446</v>
      </c>
      <c r="B397" s="264" t="s">
        <v>502</v>
      </c>
      <c r="C397" s="264" t="s">
        <v>151</v>
      </c>
      <c r="D397" s="264" t="s">
        <v>241</v>
      </c>
      <c r="E397" s="261">
        <v>331755</v>
      </c>
    </row>
    <row r="398" spans="1:5" ht="38.25" x14ac:dyDescent="0.2">
      <c r="A398" s="262" t="s">
        <v>702</v>
      </c>
      <c r="B398" s="264" t="s">
        <v>503</v>
      </c>
      <c r="C398" s="264" t="s">
        <v>176</v>
      </c>
      <c r="D398" s="264" t="s">
        <v>138</v>
      </c>
      <c r="E398" s="261">
        <v>17620</v>
      </c>
    </row>
    <row r="399" spans="1:5" ht="25.5" x14ac:dyDescent="0.2">
      <c r="A399" s="262" t="s">
        <v>418</v>
      </c>
      <c r="B399" s="264" t="s">
        <v>503</v>
      </c>
      <c r="C399" s="264" t="s">
        <v>150</v>
      </c>
      <c r="D399" s="264" t="s">
        <v>138</v>
      </c>
      <c r="E399" s="261">
        <v>17620</v>
      </c>
    </row>
    <row r="400" spans="1:5" ht="25.5" x14ac:dyDescent="0.2">
      <c r="A400" s="262" t="s">
        <v>419</v>
      </c>
      <c r="B400" s="264" t="s">
        <v>503</v>
      </c>
      <c r="C400" s="264" t="s">
        <v>151</v>
      </c>
      <c r="D400" s="264" t="s">
        <v>138</v>
      </c>
      <c r="E400" s="261">
        <v>17620</v>
      </c>
    </row>
    <row r="401" spans="1:6" x14ac:dyDescent="0.2">
      <c r="A401" s="262" t="s">
        <v>434</v>
      </c>
      <c r="B401" s="264" t="s">
        <v>503</v>
      </c>
      <c r="C401" s="264" t="s">
        <v>151</v>
      </c>
      <c r="D401" s="264" t="s">
        <v>23</v>
      </c>
      <c r="E401" s="261">
        <v>17620</v>
      </c>
    </row>
    <row r="402" spans="1:6" x14ac:dyDescent="0.2">
      <c r="A402" s="262" t="s">
        <v>446</v>
      </c>
      <c r="B402" s="264" t="s">
        <v>503</v>
      </c>
      <c r="C402" s="264" t="s">
        <v>151</v>
      </c>
      <c r="D402" s="264" t="s">
        <v>241</v>
      </c>
      <c r="E402" s="261">
        <v>17620</v>
      </c>
    </row>
    <row r="403" spans="1:6" x14ac:dyDescent="0.2">
      <c r="A403" s="287" t="s">
        <v>122</v>
      </c>
      <c r="B403" s="288"/>
      <c r="C403" s="288"/>
      <c r="D403" s="288"/>
      <c r="E403" s="263">
        <v>59846925.229999997</v>
      </c>
      <c r="F403" s="255" t="s">
        <v>86</v>
      </c>
    </row>
  </sheetData>
  <mergeCells count="6">
    <mergeCell ref="A1:E1"/>
    <mergeCell ref="A5:E5"/>
    <mergeCell ref="A6:E6"/>
    <mergeCell ref="A3:E3"/>
    <mergeCell ref="A4:E4"/>
    <mergeCell ref="A403:D403"/>
  </mergeCells>
  <phoneticPr fontId="11" type="noConversion"/>
  <pageMargins left="1.1811023622047245" right="0.39370078740157483" top="0.78740157480314965" bottom="0.78740157480314965" header="0.51181102362204722" footer="0.51181102362204722"/>
  <pageSetup paperSize="9" scale="73" fitToHeight="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92D050"/>
    <pageSetUpPr fitToPage="1"/>
  </sheetPr>
  <dimension ref="A1:G332"/>
  <sheetViews>
    <sheetView view="pageBreakPreview" zoomScale="60" zoomScaleNormal="80" workbookViewId="0">
      <selection activeCell="D15" sqref="D15"/>
    </sheetView>
  </sheetViews>
  <sheetFormatPr defaultRowHeight="12.75" x14ac:dyDescent="0.2"/>
  <cols>
    <col min="1" max="1" width="70.5703125" style="158" customWidth="1"/>
    <col min="2" max="2" width="6.85546875" style="132" customWidth="1"/>
    <col min="3" max="3" width="10.140625" style="132" customWidth="1"/>
    <col min="4" max="4" width="12.85546875" style="132" customWidth="1"/>
    <col min="5" max="5" width="6.7109375" style="132" customWidth="1"/>
    <col min="6" max="6" width="14.42578125" style="132" customWidth="1"/>
    <col min="7" max="7" width="2.42578125" style="132" customWidth="1"/>
    <col min="8" max="16384" width="9.140625" style="132"/>
  </cols>
  <sheetData>
    <row r="1" spans="1:7" x14ac:dyDescent="0.2">
      <c r="A1" s="296" t="s">
        <v>824</v>
      </c>
      <c r="B1" s="296"/>
      <c r="C1" s="296"/>
      <c r="D1" s="296"/>
      <c r="E1" s="296"/>
      <c r="F1" s="296"/>
      <c r="G1" s="170"/>
    </row>
    <row r="2" spans="1:7" x14ac:dyDescent="0.2">
      <c r="A2" s="289"/>
      <c r="B2" s="289"/>
      <c r="C2" s="289"/>
      <c r="D2" s="289"/>
      <c r="E2" s="289"/>
      <c r="F2" s="289"/>
      <c r="G2" s="170"/>
    </row>
    <row r="3" spans="1:7" x14ac:dyDescent="0.2">
      <c r="A3" s="291" t="s">
        <v>825</v>
      </c>
      <c r="B3" s="291"/>
      <c r="C3" s="291"/>
      <c r="D3" s="291"/>
      <c r="E3" s="291"/>
      <c r="F3" s="291"/>
      <c r="G3" s="170"/>
    </row>
    <row r="4" spans="1:7" ht="35.25" customHeight="1" x14ac:dyDescent="0.2">
      <c r="A4" s="291" t="s">
        <v>761</v>
      </c>
      <c r="B4" s="291"/>
      <c r="C4" s="291"/>
      <c r="D4" s="291"/>
      <c r="E4" s="291"/>
      <c r="F4" s="291"/>
      <c r="G4" s="170"/>
    </row>
    <row r="5" spans="1:7" x14ac:dyDescent="0.2">
      <c r="A5" s="291" t="s">
        <v>537</v>
      </c>
      <c r="B5" s="291"/>
      <c r="C5" s="291"/>
      <c r="D5" s="291"/>
      <c r="E5" s="291"/>
      <c r="F5" s="291"/>
      <c r="G5" s="170"/>
    </row>
    <row r="6" spans="1:7" x14ac:dyDescent="0.2">
      <c r="A6" s="297" t="s">
        <v>130</v>
      </c>
      <c r="B6" s="297"/>
      <c r="C6" s="297"/>
      <c r="D6" s="297"/>
      <c r="E6" s="297"/>
      <c r="F6" s="297"/>
      <c r="G6" s="170"/>
    </row>
    <row r="7" spans="1:7" s="176" customFormat="1" ht="38.25" x14ac:dyDescent="0.2">
      <c r="A7" s="174" t="s">
        <v>68</v>
      </c>
      <c r="B7" s="174" t="s">
        <v>144</v>
      </c>
      <c r="C7" s="174" t="s">
        <v>85</v>
      </c>
      <c r="D7" s="174" t="s">
        <v>143</v>
      </c>
      <c r="E7" s="174" t="s">
        <v>69</v>
      </c>
      <c r="F7" s="174" t="s">
        <v>64</v>
      </c>
    </row>
    <row r="8" spans="1:7" s="225" customFormat="1" ht="12.75" customHeight="1" x14ac:dyDescent="0.2">
      <c r="A8" s="262" t="s">
        <v>782</v>
      </c>
      <c r="B8" s="264" t="s">
        <v>126</v>
      </c>
      <c r="C8" s="264" t="s">
        <v>138</v>
      </c>
      <c r="D8" s="264" t="s">
        <v>183</v>
      </c>
      <c r="E8" s="264" t="s">
        <v>176</v>
      </c>
      <c r="F8" s="261">
        <v>59846925.229999997</v>
      </c>
    </row>
    <row r="9" spans="1:7" s="176" customFormat="1" x14ac:dyDescent="0.2">
      <c r="A9" s="262" t="s">
        <v>169</v>
      </c>
      <c r="B9" s="264" t="s">
        <v>126</v>
      </c>
      <c r="C9" s="264" t="s">
        <v>102</v>
      </c>
      <c r="D9" s="264" t="s">
        <v>183</v>
      </c>
      <c r="E9" s="264" t="s">
        <v>176</v>
      </c>
      <c r="F9" s="261">
        <v>18665241.32</v>
      </c>
    </row>
    <row r="10" spans="1:7" ht="38.25" x14ac:dyDescent="0.2">
      <c r="A10" s="262" t="s">
        <v>466</v>
      </c>
      <c r="B10" s="264" t="s">
        <v>126</v>
      </c>
      <c r="C10" s="264" t="s">
        <v>168</v>
      </c>
      <c r="D10" s="264" t="s">
        <v>183</v>
      </c>
      <c r="E10" s="264" t="s">
        <v>176</v>
      </c>
      <c r="F10" s="261">
        <v>378118.69</v>
      </c>
    </row>
    <row r="11" spans="1:7" ht="38.25" x14ac:dyDescent="0.2">
      <c r="A11" s="262" t="s">
        <v>464</v>
      </c>
      <c r="B11" s="264" t="s">
        <v>126</v>
      </c>
      <c r="C11" s="264" t="s">
        <v>168</v>
      </c>
      <c r="D11" s="264" t="s">
        <v>184</v>
      </c>
      <c r="E11" s="264" t="s">
        <v>176</v>
      </c>
      <c r="F11" s="261">
        <v>378118.69</v>
      </c>
    </row>
    <row r="12" spans="1:7" ht="38.25" x14ac:dyDescent="0.2">
      <c r="A12" s="262" t="s">
        <v>703</v>
      </c>
      <c r="B12" s="264" t="s">
        <v>126</v>
      </c>
      <c r="C12" s="264" t="s">
        <v>168</v>
      </c>
      <c r="D12" s="264" t="s">
        <v>185</v>
      </c>
      <c r="E12" s="264" t="s">
        <v>176</v>
      </c>
      <c r="F12" s="261">
        <v>378118.69</v>
      </c>
    </row>
    <row r="13" spans="1:7" ht="51" x14ac:dyDescent="0.2">
      <c r="A13" s="262" t="s">
        <v>704</v>
      </c>
      <c r="B13" s="264" t="s">
        <v>126</v>
      </c>
      <c r="C13" s="264" t="s">
        <v>168</v>
      </c>
      <c r="D13" s="264" t="s">
        <v>336</v>
      </c>
      <c r="E13" s="264" t="s">
        <v>176</v>
      </c>
      <c r="F13" s="261">
        <v>378118.69</v>
      </c>
    </row>
    <row r="14" spans="1:7" ht="25.5" x14ac:dyDescent="0.2">
      <c r="A14" s="262" t="s">
        <v>467</v>
      </c>
      <c r="B14" s="264" t="s">
        <v>126</v>
      </c>
      <c r="C14" s="264" t="s">
        <v>168</v>
      </c>
      <c r="D14" s="264" t="s">
        <v>396</v>
      </c>
      <c r="E14" s="264" t="s">
        <v>176</v>
      </c>
      <c r="F14" s="261">
        <v>310535.95</v>
      </c>
    </row>
    <row r="15" spans="1:7" ht="51" x14ac:dyDescent="0.2">
      <c r="A15" s="262" t="s">
        <v>462</v>
      </c>
      <c r="B15" s="264" t="s">
        <v>126</v>
      </c>
      <c r="C15" s="264" t="s">
        <v>168</v>
      </c>
      <c r="D15" s="264" t="s">
        <v>396</v>
      </c>
      <c r="E15" s="264" t="s">
        <v>16</v>
      </c>
      <c r="F15" s="261">
        <v>310535.95</v>
      </c>
    </row>
    <row r="16" spans="1:7" ht="25.5" x14ac:dyDescent="0.2">
      <c r="A16" s="262" t="s">
        <v>463</v>
      </c>
      <c r="B16" s="264" t="s">
        <v>126</v>
      </c>
      <c r="C16" s="264" t="s">
        <v>168</v>
      </c>
      <c r="D16" s="264" t="s">
        <v>396</v>
      </c>
      <c r="E16" s="264" t="s">
        <v>17</v>
      </c>
      <c r="F16" s="261">
        <v>310535.95</v>
      </c>
    </row>
    <row r="17" spans="1:6" ht="25.5" x14ac:dyDescent="0.2">
      <c r="A17" s="262" t="s">
        <v>468</v>
      </c>
      <c r="B17" s="264" t="s">
        <v>126</v>
      </c>
      <c r="C17" s="264" t="s">
        <v>168</v>
      </c>
      <c r="D17" s="264" t="s">
        <v>398</v>
      </c>
      <c r="E17" s="264" t="s">
        <v>176</v>
      </c>
      <c r="F17" s="261">
        <v>40756</v>
      </c>
    </row>
    <row r="18" spans="1:6" ht="25.5" x14ac:dyDescent="0.2">
      <c r="A18" s="262" t="s">
        <v>459</v>
      </c>
      <c r="B18" s="264" t="s">
        <v>126</v>
      </c>
      <c r="C18" s="264" t="s">
        <v>168</v>
      </c>
      <c r="D18" s="264" t="s">
        <v>398</v>
      </c>
      <c r="E18" s="264" t="s">
        <v>150</v>
      </c>
      <c r="F18" s="261">
        <v>40756</v>
      </c>
    </row>
    <row r="19" spans="1:6" ht="25.5" x14ac:dyDescent="0.2">
      <c r="A19" s="262" t="s">
        <v>460</v>
      </c>
      <c r="B19" s="264" t="s">
        <v>126</v>
      </c>
      <c r="C19" s="264" t="s">
        <v>168</v>
      </c>
      <c r="D19" s="264" t="s">
        <v>398</v>
      </c>
      <c r="E19" s="264" t="s">
        <v>151</v>
      </c>
      <c r="F19" s="261">
        <v>40756</v>
      </c>
    </row>
    <row r="20" spans="1:6" x14ac:dyDescent="0.2">
      <c r="A20" s="262" t="s">
        <v>457</v>
      </c>
      <c r="B20" s="264" t="s">
        <v>126</v>
      </c>
      <c r="C20" s="264" t="s">
        <v>168</v>
      </c>
      <c r="D20" s="264" t="s">
        <v>398</v>
      </c>
      <c r="E20" s="264" t="s">
        <v>180</v>
      </c>
      <c r="F20" s="261">
        <v>0</v>
      </c>
    </row>
    <row r="21" spans="1:6" x14ac:dyDescent="0.2">
      <c r="A21" s="262" t="s">
        <v>458</v>
      </c>
      <c r="B21" s="264" t="s">
        <v>126</v>
      </c>
      <c r="C21" s="264" t="s">
        <v>168</v>
      </c>
      <c r="D21" s="264" t="s">
        <v>398</v>
      </c>
      <c r="E21" s="264" t="s">
        <v>152</v>
      </c>
      <c r="F21" s="261">
        <v>0</v>
      </c>
    </row>
    <row r="22" spans="1:6" ht="38.25" x14ac:dyDescent="0.2">
      <c r="A22" s="262" t="s">
        <v>465</v>
      </c>
      <c r="B22" s="264" t="s">
        <v>126</v>
      </c>
      <c r="C22" s="264" t="s">
        <v>168</v>
      </c>
      <c r="D22" s="264" t="s">
        <v>394</v>
      </c>
      <c r="E22" s="264" t="s">
        <v>176</v>
      </c>
      <c r="F22" s="261">
        <v>26826.74</v>
      </c>
    </row>
    <row r="23" spans="1:6" ht="51" x14ac:dyDescent="0.2">
      <c r="A23" s="262" t="s">
        <v>462</v>
      </c>
      <c r="B23" s="264" t="s">
        <v>126</v>
      </c>
      <c r="C23" s="264" t="s">
        <v>168</v>
      </c>
      <c r="D23" s="264" t="s">
        <v>394</v>
      </c>
      <c r="E23" s="264" t="s">
        <v>16</v>
      </c>
      <c r="F23" s="261">
        <v>26826.74</v>
      </c>
    </row>
    <row r="24" spans="1:6" ht="25.5" x14ac:dyDescent="0.2">
      <c r="A24" s="262" t="s">
        <v>463</v>
      </c>
      <c r="B24" s="264" t="s">
        <v>126</v>
      </c>
      <c r="C24" s="264" t="s">
        <v>168</v>
      </c>
      <c r="D24" s="264" t="s">
        <v>394</v>
      </c>
      <c r="E24" s="264" t="s">
        <v>17</v>
      </c>
      <c r="F24" s="261">
        <v>26826.74</v>
      </c>
    </row>
    <row r="25" spans="1:6" ht="38.25" x14ac:dyDescent="0.2">
      <c r="A25" s="262" t="s">
        <v>469</v>
      </c>
      <c r="B25" s="264" t="s">
        <v>126</v>
      </c>
      <c r="C25" s="264" t="s">
        <v>148</v>
      </c>
      <c r="D25" s="264" t="s">
        <v>183</v>
      </c>
      <c r="E25" s="264" t="s">
        <v>176</v>
      </c>
      <c r="F25" s="261">
        <v>3591025.04</v>
      </c>
    </row>
    <row r="26" spans="1:6" ht="38.25" x14ac:dyDescent="0.2">
      <c r="A26" s="262" t="s">
        <v>464</v>
      </c>
      <c r="B26" s="264" t="s">
        <v>126</v>
      </c>
      <c r="C26" s="264" t="s">
        <v>148</v>
      </c>
      <c r="D26" s="264" t="s">
        <v>184</v>
      </c>
      <c r="E26" s="264" t="s">
        <v>176</v>
      </c>
      <c r="F26" s="261">
        <v>3591025.04</v>
      </c>
    </row>
    <row r="27" spans="1:6" ht="38.25" x14ac:dyDescent="0.2">
      <c r="A27" s="262" t="s">
        <v>703</v>
      </c>
      <c r="B27" s="264" t="s">
        <v>126</v>
      </c>
      <c r="C27" s="264" t="s">
        <v>148</v>
      </c>
      <c r="D27" s="264" t="s">
        <v>185</v>
      </c>
      <c r="E27" s="264" t="s">
        <v>176</v>
      </c>
      <c r="F27" s="261">
        <v>3591025.04</v>
      </c>
    </row>
    <row r="28" spans="1:6" ht="51" x14ac:dyDescent="0.2">
      <c r="A28" s="262" t="s">
        <v>704</v>
      </c>
      <c r="B28" s="264" t="s">
        <v>126</v>
      </c>
      <c r="C28" s="264" t="s">
        <v>148</v>
      </c>
      <c r="D28" s="264" t="s">
        <v>336</v>
      </c>
      <c r="E28" s="264" t="s">
        <v>176</v>
      </c>
      <c r="F28" s="261">
        <v>3591025.04</v>
      </c>
    </row>
    <row r="29" spans="1:6" ht="25.5" x14ac:dyDescent="0.2">
      <c r="A29" s="262" t="s">
        <v>470</v>
      </c>
      <c r="B29" s="264" t="s">
        <v>126</v>
      </c>
      <c r="C29" s="264" t="s">
        <v>148</v>
      </c>
      <c r="D29" s="264" t="s">
        <v>400</v>
      </c>
      <c r="E29" s="264" t="s">
        <v>176</v>
      </c>
      <c r="F29" s="261">
        <v>866619.54</v>
      </c>
    </row>
    <row r="30" spans="1:6" ht="51" x14ac:dyDescent="0.2">
      <c r="A30" s="262" t="s">
        <v>462</v>
      </c>
      <c r="B30" s="264" t="s">
        <v>126</v>
      </c>
      <c r="C30" s="264" t="s">
        <v>148</v>
      </c>
      <c r="D30" s="264" t="s">
        <v>400</v>
      </c>
      <c r="E30" s="264" t="s">
        <v>16</v>
      </c>
      <c r="F30" s="261">
        <v>866619.54</v>
      </c>
    </row>
    <row r="31" spans="1:6" ht="25.5" x14ac:dyDescent="0.2">
      <c r="A31" s="262" t="s">
        <v>463</v>
      </c>
      <c r="B31" s="264" t="s">
        <v>126</v>
      </c>
      <c r="C31" s="264" t="s">
        <v>148</v>
      </c>
      <c r="D31" s="264" t="s">
        <v>400</v>
      </c>
      <c r="E31" s="264" t="s">
        <v>17</v>
      </c>
      <c r="F31" s="261">
        <v>866619.54</v>
      </c>
    </row>
    <row r="32" spans="1:6" ht="25.5" x14ac:dyDescent="0.2">
      <c r="A32" s="262" t="s">
        <v>467</v>
      </c>
      <c r="B32" s="264" t="s">
        <v>126</v>
      </c>
      <c r="C32" s="264" t="s">
        <v>148</v>
      </c>
      <c r="D32" s="264" t="s">
        <v>396</v>
      </c>
      <c r="E32" s="264" t="s">
        <v>176</v>
      </c>
      <c r="F32" s="261">
        <v>1083132.5</v>
      </c>
    </row>
    <row r="33" spans="1:6" ht="51" x14ac:dyDescent="0.2">
      <c r="A33" s="262" t="s">
        <v>462</v>
      </c>
      <c r="B33" s="264" t="s">
        <v>126</v>
      </c>
      <c r="C33" s="264" t="s">
        <v>148</v>
      </c>
      <c r="D33" s="264" t="s">
        <v>396</v>
      </c>
      <c r="E33" s="264" t="s">
        <v>16</v>
      </c>
      <c r="F33" s="261">
        <v>1083132.5</v>
      </c>
    </row>
    <row r="34" spans="1:6" ht="25.5" x14ac:dyDescent="0.2">
      <c r="A34" s="262" t="s">
        <v>463</v>
      </c>
      <c r="B34" s="264" t="s">
        <v>126</v>
      </c>
      <c r="C34" s="264" t="s">
        <v>148</v>
      </c>
      <c r="D34" s="264" t="s">
        <v>396</v>
      </c>
      <c r="E34" s="264" t="s">
        <v>17</v>
      </c>
      <c r="F34" s="261">
        <v>1083132.5</v>
      </c>
    </row>
    <row r="35" spans="1:6" ht="25.5" x14ac:dyDescent="0.2">
      <c r="A35" s="262" t="s">
        <v>468</v>
      </c>
      <c r="B35" s="264" t="s">
        <v>126</v>
      </c>
      <c r="C35" s="264" t="s">
        <v>148</v>
      </c>
      <c r="D35" s="264" t="s">
        <v>398</v>
      </c>
      <c r="E35" s="264" t="s">
        <v>176</v>
      </c>
      <c r="F35" s="261">
        <v>411947.47</v>
      </c>
    </row>
    <row r="36" spans="1:6" ht="51" x14ac:dyDescent="0.2">
      <c r="A36" s="262" t="s">
        <v>462</v>
      </c>
      <c r="B36" s="264" t="s">
        <v>126</v>
      </c>
      <c r="C36" s="264" t="s">
        <v>148</v>
      </c>
      <c r="D36" s="264" t="s">
        <v>398</v>
      </c>
      <c r="E36" s="264" t="s">
        <v>16</v>
      </c>
      <c r="F36" s="261">
        <v>0</v>
      </c>
    </row>
    <row r="37" spans="1:6" ht="25.5" x14ac:dyDescent="0.2">
      <c r="A37" s="262" t="s">
        <v>463</v>
      </c>
      <c r="B37" s="264" t="s">
        <v>126</v>
      </c>
      <c r="C37" s="264" t="s">
        <v>148</v>
      </c>
      <c r="D37" s="264" t="s">
        <v>398</v>
      </c>
      <c r="E37" s="264" t="s">
        <v>17</v>
      </c>
      <c r="F37" s="261">
        <v>0</v>
      </c>
    </row>
    <row r="38" spans="1:6" ht="25.5" x14ac:dyDescent="0.2">
      <c r="A38" s="262" t="s">
        <v>459</v>
      </c>
      <c r="B38" s="264" t="s">
        <v>126</v>
      </c>
      <c r="C38" s="264" t="s">
        <v>148</v>
      </c>
      <c r="D38" s="264" t="s">
        <v>398</v>
      </c>
      <c r="E38" s="264" t="s">
        <v>150</v>
      </c>
      <c r="F38" s="261">
        <v>397453.47</v>
      </c>
    </row>
    <row r="39" spans="1:6" ht="25.5" x14ac:dyDescent="0.2">
      <c r="A39" s="262" t="s">
        <v>460</v>
      </c>
      <c r="B39" s="264" t="s">
        <v>126</v>
      </c>
      <c r="C39" s="264" t="s">
        <v>148</v>
      </c>
      <c r="D39" s="264" t="s">
        <v>398</v>
      </c>
      <c r="E39" s="264" t="s">
        <v>151</v>
      </c>
      <c r="F39" s="261">
        <v>397453.47</v>
      </c>
    </row>
    <row r="40" spans="1:6" x14ac:dyDescent="0.2">
      <c r="A40" s="262" t="s">
        <v>457</v>
      </c>
      <c r="B40" s="264" t="s">
        <v>126</v>
      </c>
      <c r="C40" s="264" t="s">
        <v>148</v>
      </c>
      <c r="D40" s="264" t="s">
        <v>398</v>
      </c>
      <c r="E40" s="264" t="s">
        <v>180</v>
      </c>
      <c r="F40" s="261">
        <v>14494</v>
      </c>
    </row>
    <row r="41" spans="1:6" x14ac:dyDescent="0.2">
      <c r="A41" s="262" t="s">
        <v>458</v>
      </c>
      <c r="B41" s="264" t="s">
        <v>126</v>
      </c>
      <c r="C41" s="264" t="s">
        <v>148</v>
      </c>
      <c r="D41" s="264" t="s">
        <v>398</v>
      </c>
      <c r="E41" s="264" t="s">
        <v>152</v>
      </c>
      <c r="F41" s="261">
        <v>14494</v>
      </c>
    </row>
    <row r="42" spans="1:6" ht="25.5" x14ac:dyDescent="0.2">
      <c r="A42" s="262" t="s">
        <v>705</v>
      </c>
      <c r="B42" s="264" t="s">
        <v>126</v>
      </c>
      <c r="C42" s="264" t="s">
        <v>148</v>
      </c>
      <c r="D42" s="264" t="s">
        <v>401</v>
      </c>
      <c r="E42" s="264" t="s">
        <v>176</v>
      </c>
      <c r="F42" s="261">
        <v>20370.259999999998</v>
      </c>
    </row>
    <row r="43" spans="1:6" ht="51" x14ac:dyDescent="0.2">
      <c r="A43" s="262" t="s">
        <v>462</v>
      </c>
      <c r="B43" s="264" t="s">
        <v>126</v>
      </c>
      <c r="C43" s="264" t="s">
        <v>148</v>
      </c>
      <c r="D43" s="264" t="s">
        <v>401</v>
      </c>
      <c r="E43" s="264" t="s">
        <v>16</v>
      </c>
      <c r="F43" s="261">
        <v>20370.259999999998</v>
      </c>
    </row>
    <row r="44" spans="1:6" ht="25.5" x14ac:dyDescent="0.2">
      <c r="A44" s="262" t="s">
        <v>463</v>
      </c>
      <c r="B44" s="264" t="s">
        <v>126</v>
      </c>
      <c r="C44" s="264" t="s">
        <v>148</v>
      </c>
      <c r="D44" s="264" t="s">
        <v>401</v>
      </c>
      <c r="E44" s="264" t="s">
        <v>17</v>
      </c>
      <c r="F44" s="261">
        <v>20370.259999999998</v>
      </c>
    </row>
    <row r="45" spans="1:6" ht="76.5" x14ac:dyDescent="0.2">
      <c r="A45" s="262" t="s">
        <v>511</v>
      </c>
      <c r="B45" s="264" t="s">
        <v>126</v>
      </c>
      <c r="C45" s="264" t="s">
        <v>148</v>
      </c>
      <c r="D45" s="264" t="s">
        <v>509</v>
      </c>
      <c r="E45" s="264" t="s">
        <v>176</v>
      </c>
      <c r="F45" s="261">
        <v>1148955.27</v>
      </c>
    </row>
    <row r="46" spans="1:6" ht="51" x14ac:dyDescent="0.2">
      <c r="A46" s="262" t="s">
        <v>462</v>
      </c>
      <c r="B46" s="264" t="s">
        <v>126</v>
      </c>
      <c r="C46" s="264" t="s">
        <v>148</v>
      </c>
      <c r="D46" s="264" t="s">
        <v>509</v>
      </c>
      <c r="E46" s="264" t="s">
        <v>16</v>
      </c>
      <c r="F46" s="261">
        <v>101556</v>
      </c>
    </row>
    <row r="47" spans="1:6" ht="25.5" x14ac:dyDescent="0.2">
      <c r="A47" s="262" t="s">
        <v>463</v>
      </c>
      <c r="B47" s="264" t="s">
        <v>126</v>
      </c>
      <c r="C47" s="264" t="s">
        <v>148</v>
      </c>
      <c r="D47" s="264" t="s">
        <v>509</v>
      </c>
      <c r="E47" s="264" t="s">
        <v>17</v>
      </c>
      <c r="F47" s="261">
        <v>101556</v>
      </c>
    </row>
    <row r="48" spans="1:6" x14ac:dyDescent="0.2">
      <c r="A48" s="262" t="s">
        <v>487</v>
      </c>
      <c r="B48" s="264" t="s">
        <v>126</v>
      </c>
      <c r="C48" s="264" t="s">
        <v>148</v>
      </c>
      <c r="D48" s="264" t="s">
        <v>509</v>
      </c>
      <c r="E48" s="264" t="s">
        <v>120</v>
      </c>
      <c r="F48" s="261">
        <v>1047399.27</v>
      </c>
    </row>
    <row r="49" spans="1:6" ht="25.5" x14ac:dyDescent="0.2">
      <c r="A49" s="262" t="s">
        <v>488</v>
      </c>
      <c r="B49" s="264" t="s">
        <v>126</v>
      </c>
      <c r="C49" s="264" t="s">
        <v>148</v>
      </c>
      <c r="D49" s="264" t="s">
        <v>509</v>
      </c>
      <c r="E49" s="264" t="s">
        <v>61</v>
      </c>
      <c r="F49" s="261">
        <v>1047399.27</v>
      </c>
    </row>
    <row r="50" spans="1:6" ht="38.25" x14ac:dyDescent="0.2">
      <c r="A50" s="262" t="s">
        <v>465</v>
      </c>
      <c r="B50" s="264" t="s">
        <v>126</v>
      </c>
      <c r="C50" s="264" t="s">
        <v>148</v>
      </c>
      <c r="D50" s="264" t="s">
        <v>394</v>
      </c>
      <c r="E50" s="264" t="s">
        <v>176</v>
      </c>
      <c r="F50" s="261">
        <v>60000</v>
      </c>
    </row>
    <row r="51" spans="1:6" ht="51" x14ac:dyDescent="0.2">
      <c r="A51" s="262" t="s">
        <v>462</v>
      </c>
      <c r="B51" s="264" t="s">
        <v>126</v>
      </c>
      <c r="C51" s="264" t="s">
        <v>148</v>
      </c>
      <c r="D51" s="264" t="s">
        <v>394</v>
      </c>
      <c r="E51" s="264" t="s">
        <v>16</v>
      </c>
      <c r="F51" s="261">
        <v>60000</v>
      </c>
    </row>
    <row r="52" spans="1:6" ht="25.5" x14ac:dyDescent="0.2">
      <c r="A52" s="262" t="s">
        <v>463</v>
      </c>
      <c r="B52" s="264" t="s">
        <v>126</v>
      </c>
      <c r="C52" s="264" t="s">
        <v>148</v>
      </c>
      <c r="D52" s="264" t="s">
        <v>394</v>
      </c>
      <c r="E52" s="264" t="s">
        <v>17</v>
      </c>
      <c r="F52" s="261">
        <v>60000</v>
      </c>
    </row>
    <row r="53" spans="1:6" x14ac:dyDescent="0.2">
      <c r="A53" s="262" t="s">
        <v>471</v>
      </c>
      <c r="B53" s="264" t="s">
        <v>126</v>
      </c>
      <c r="C53" s="264" t="s">
        <v>167</v>
      </c>
      <c r="D53" s="264" t="s">
        <v>183</v>
      </c>
      <c r="E53" s="264" t="s">
        <v>176</v>
      </c>
      <c r="F53" s="261">
        <v>30000</v>
      </c>
    </row>
    <row r="54" spans="1:6" ht="38.25" x14ac:dyDescent="0.2">
      <c r="A54" s="262" t="s">
        <v>464</v>
      </c>
      <c r="B54" s="264" t="s">
        <v>126</v>
      </c>
      <c r="C54" s="264" t="s">
        <v>167</v>
      </c>
      <c r="D54" s="264" t="s">
        <v>184</v>
      </c>
      <c r="E54" s="264" t="s">
        <v>176</v>
      </c>
      <c r="F54" s="261">
        <v>30000</v>
      </c>
    </row>
    <row r="55" spans="1:6" ht="38.25" x14ac:dyDescent="0.2">
      <c r="A55" s="262" t="s">
        <v>703</v>
      </c>
      <c r="B55" s="264" t="s">
        <v>126</v>
      </c>
      <c r="C55" s="264" t="s">
        <v>167</v>
      </c>
      <c r="D55" s="264" t="s">
        <v>185</v>
      </c>
      <c r="E55" s="264" t="s">
        <v>176</v>
      </c>
      <c r="F55" s="261">
        <v>30000</v>
      </c>
    </row>
    <row r="56" spans="1:6" ht="51" x14ac:dyDescent="0.2">
      <c r="A56" s="262" t="s">
        <v>704</v>
      </c>
      <c r="B56" s="264" t="s">
        <v>126</v>
      </c>
      <c r="C56" s="264" t="s">
        <v>167</v>
      </c>
      <c r="D56" s="264" t="s">
        <v>336</v>
      </c>
      <c r="E56" s="264" t="s">
        <v>176</v>
      </c>
      <c r="F56" s="261">
        <v>30000</v>
      </c>
    </row>
    <row r="57" spans="1:6" x14ac:dyDescent="0.2">
      <c r="A57" s="262" t="s">
        <v>472</v>
      </c>
      <c r="B57" s="264" t="s">
        <v>126</v>
      </c>
      <c r="C57" s="264" t="s">
        <v>167</v>
      </c>
      <c r="D57" s="264" t="s">
        <v>557</v>
      </c>
      <c r="E57" s="264" t="s">
        <v>176</v>
      </c>
      <c r="F57" s="261">
        <v>30000</v>
      </c>
    </row>
    <row r="58" spans="1:6" x14ac:dyDescent="0.2">
      <c r="A58" s="262" t="s">
        <v>457</v>
      </c>
      <c r="B58" s="264" t="s">
        <v>126</v>
      </c>
      <c r="C58" s="264" t="s">
        <v>167</v>
      </c>
      <c r="D58" s="264" t="s">
        <v>557</v>
      </c>
      <c r="E58" s="264" t="s">
        <v>180</v>
      </c>
      <c r="F58" s="261">
        <v>30000</v>
      </c>
    </row>
    <row r="59" spans="1:6" x14ac:dyDescent="0.2">
      <c r="A59" s="262" t="s">
        <v>473</v>
      </c>
      <c r="B59" s="264" t="s">
        <v>126</v>
      </c>
      <c r="C59" s="264" t="s">
        <v>167</v>
      </c>
      <c r="D59" s="264" t="s">
        <v>557</v>
      </c>
      <c r="E59" s="264" t="s">
        <v>96</v>
      </c>
      <c r="F59" s="261">
        <v>30000</v>
      </c>
    </row>
    <row r="60" spans="1:6" x14ac:dyDescent="0.2">
      <c r="A60" s="262" t="s">
        <v>63</v>
      </c>
      <c r="B60" s="264" t="s">
        <v>126</v>
      </c>
      <c r="C60" s="264" t="s">
        <v>34</v>
      </c>
      <c r="D60" s="264" t="s">
        <v>183</v>
      </c>
      <c r="E60" s="264" t="s">
        <v>176</v>
      </c>
      <c r="F60" s="261">
        <v>14666097.59</v>
      </c>
    </row>
    <row r="61" spans="1:6" ht="38.25" x14ac:dyDescent="0.2">
      <c r="A61" s="262" t="s">
        <v>464</v>
      </c>
      <c r="B61" s="264" t="s">
        <v>126</v>
      </c>
      <c r="C61" s="264" t="s">
        <v>34</v>
      </c>
      <c r="D61" s="264" t="s">
        <v>184</v>
      </c>
      <c r="E61" s="264" t="s">
        <v>176</v>
      </c>
      <c r="F61" s="261">
        <v>13847321.34</v>
      </c>
    </row>
    <row r="62" spans="1:6" ht="38.25" x14ac:dyDescent="0.2">
      <c r="A62" s="262" t="s">
        <v>703</v>
      </c>
      <c r="B62" s="264" t="s">
        <v>126</v>
      </c>
      <c r="C62" s="264" t="s">
        <v>34</v>
      </c>
      <c r="D62" s="264" t="s">
        <v>185</v>
      </c>
      <c r="E62" s="264" t="s">
        <v>176</v>
      </c>
      <c r="F62" s="261">
        <v>13847321.34</v>
      </c>
    </row>
    <row r="63" spans="1:6" ht="51" x14ac:dyDescent="0.2">
      <c r="A63" s="262" t="s">
        <v>704</v>
      </c>
      <c r="B63" s="264" t="s">
        <v>126</v>
      </c>
      <c r="C63" s="264" t="s">
        <v>34</v>
      </c>
      <c r="D63" s="264" t="s">
        <v>336</v>
      </c>
      <c r="E63" s="264" t="s">
        <v>176</v>
      </c>
      <c r="F63" s="261">
        <v>3389500</v>
      </c>
    </row>
    <row r="64" spans="1:6" ht="25.5" x14ac:dyDescent="0.2">
      <c r="A64" s="262" t="s">
        <v>474</v>
      </c>
      <c r="B64" s="264" t="s">
        <v>126</v>
      </c>
      <c r="C64" s="264" t="s">
        <v>34</v>
      </c>
      <c r="D64" s="264" t="s">
        <v>558</v>
      </c>
      <c r="E64" s="264" t="s">
        <v>176</v>
      </c>
      <c r="F64" s="261">
        <v>3389500</v>
      </c>
    </row>
    <row r="65" spans="1:6" x14ac:dyDescent="0.2">
      <c r="A65" s="262" t="s">
        <v>475</v>
      </c>
      <c r="B65" s="264" t="s">
        <v>126</v>
      </c>
      <c r="C65" s="264" t="s">
        <v>34</v>
      </c>
      <c r="D65" s="264" t="s">
        <v>558</v>
      </c>
      <c r="E65" s="264" t="s">
        <v>89</v>
      </c>
      <c r="F65" s="261">
        <v>3389500</v>
      </c>
    </row>
    <row r="66" spans="1:6" x14ac:dyDescent="0.2">
      <c r="A66" s="262" t="s">
        <v>476</v>
      </c>
      <c r="B66" s="264" t="s">
        <v>126</v>
      </c>
      <c r="C66" s="264" t="s">
        <v>34</v>
      </c>
      <c r="D66" s="264" t="s">
        <v>558</v>
      </c>
      <c r="E66" s="264" t="s">
        <v>28</v>
      </c>
      <c r="F66" s="261">
        <v>3389500</v>
      </c>
    </row>
    <row r="67" spans="1:6" ht="38.25" x14ac:dyDescent="0.2">
      <c r="A67" s="262" t="s">
        <v>706</v>
      </c>
      <c r="B67" s="264" t="s">
        <v>126</v>
      </c>
      <c r="C67" s="264" t="s">
        <v>34</v>
      </c>
      <c r="D67" s="264" t="s">
        <v>515</v>
      </c>
      <c r="E67" s="264" t="s">
        <v>176</v>
      </c>
      <c r="F67" s="261">
        <v>699000</v>
      </c>
    </row>
    <row r="68" spans="1:6" x14ac:dyDescent="0.2">
      <c r="A68" s="262" t="s">
        <v>518</v>
      </c>
      <c r="B68" s="264" t="s">
        <v>126</v>
      </c>
      <c r="C68" s="264" t="s">
        <v>34</v>
      </c>
      <c r="D68" s="264" t="s">
        <v>560</v>
      </c>
      <c r="E68" s="264" t="s">
        <v>176</v>
      </c>
      <c r="F68" s="261">
        <v>460000</v>
      </c>
    </row>
    <row r="69" spans="1:6" ht="25.5" x14ac:dyDescent="0.2">
      <c r="A69" s="262" t="s">
        <v>459</v>
      </c>
      <c r="B69" s="264" t="s">
        <v>126</v>
      </c>
      <c r="C69" s="264" t="s">
        <v>34</v>
      </c>
      <c r="D69" s="264" t="s">
        <v>560</v>
      </c>
      <c r="E69" s="264" t="s">
        <v>150</v>
      </c>
      <c r="F69" s="261">
        <v>377862.37</v>
      </c>
    </row>
    <row r="70" spans="1:6" ht="25.5" x14ac:dyDescent="0.2">
      <c r="A70" s="262" t="s">
        <v>460</v>
      </c>
      <c r="B70" s="264" t="s">
        <v>126</v>
      </c>
      <c r="C70" s="264" t="s">
        <v>34</v>
      </c>
      <c r="D70" s="264" t="s">
        <v>560</v>
      </c>
      <c r="E70" s="264" t="s">
        <v>151</v>
      </c>
      <c r="F70" s="261">
        <v>377862.37</v>
      </c>
    </row>
    <row r="71" spans="1:6" x14ac:dyDescent="0.2">
      <c r="A71" s="262" t="s">
        <v>457</v>
      </c>
      <c r="B71" s="264" t="s">
        <v>126</v>
      </c>
      <c r="C71" s="264" t="s">
        <v>34</v>
      </c>
      <c r="D71" s="264" t="s">
        <v>560</v>
      </c>
      <c r="E71" s="264" t="s">
        <v>180</v>
      </c>
      <c r="F71" s="261">
        <v>82137.63</v>
      </c>
    </row>
    <row r="72" spans="1:6" x14ac:dyDescent="0.2">
      <c r="A72" s="262" t="s">
        <v>885</v>
      </c>
      <c r="B72" s="264" t="s">
        <v>126</v>
      </c>
      <c r="C72" s="264" t="s">
        <v>34</v>
      </c>
      <c r="D72" s="264" t="s">
        <v>560</v>
      </c>
      <c r="E72" s="264" t="s">
        <v>862</v>
      </c>
      <c r="F72" s="261">
        <v>82137.63</v>
      </c>
    </row>
    <row r="73" spans="1:6" x14ac:dyDescent="0.2">
      <c r="A73" s="262" t="s">
        <v>886</v>
      </c>
      <c r="B73" s="264" t="s">
        <v>126</v>
      </c>
      <c r="C73" s="264" t="s">
        <v>34</v>
      </c>
      <c r="D73" s="264" t="s">
        <v>864</v>
      </c>
      <c r="E73" s="264" t="s">
        <v>176</v>
      </c>
      <c r="F73" s="261">
        <v>239000</v>
      </c>
    </row>
    <row r="74" spans="1:6" ht="25.5" x14ac:dyDescent="0.2">
      <c r="A74" s="262" t="s">
        <v>459</v>
      </c>
      <c r="B74" s="264" t="s">
        <v>126</v>
      </c>
      <c r="C74" s="264" t="s">
        <v>34</v>
      </c>
      <c r="D74" s="264" t="s">
        <v>864</v>
      </c>
      <c r="E74" s="264" t="s">
        <v>150</v>
      </c>
      <c r="F74" s="261">
        <v>180000</v>
      </c>
    </row>
    <row r="75" spans="1:6" ht="25.5" x14ac:dyDescent="0.2">
      <c r="A75" s="262" t="s">
        <v>460</v>
      </c>
      <c r="B75" s="264" t="s">
        <v>126</v>
      </c>
      <c r="C75" s="264" t="s">
        <v>34</v>
      </c>
      <c r="D75" s="264" t="s">
        <v>864</v>
      </c>
      <c r="E75" s="264" t="s">
        <v>151</v>
      </c>
      <c r="F75" s="261">
        <v>180000</v>
      </c>
    </row>
    <row r="76" spans="1:6" x14ac:dyDescent="0.2">
      <c r="A76" s="262" t="s">
        <v>457</v>
      </c>
      <c r="B76" s="264" t="s">
        <v>126</v>
      </c>
      <c r="C76" s="264" t="s">
        <v>34</v>
      </c>
      <c r="D76" s="264" t="s">
        <v>864</v>
      </c>
      <c r="E76" s="264" t="s">
        <v>180</v>
      </c>
      <c r="F76" s="261">
        <v>59000</v>
      </c>
    </row>
    <row r="77" spans="1:6" x14ac:dyDescent="0.2">
      <c r="A77" s="262" t="s">
        <v>458</v>
      </c>
      <c r="B77" s="264" t="s">
        <v>126</v>
      </c>
      <c r="C77" s="264" t="s">
        <v>34</v>
      </c>
      <c r="D77" s="264" t="s">
        <v>864</v>
      </c>
      <c r="E77" s="264" t="s">
        <v>152</v>
      </c>
      <c r="F77" s="261">
        <v>59000</v>
      </c>
    </row>
    <row r="78" spans="1:6" ht="25.5" x14ac:dyDescent="0.2">
      <c r="A78" s="262" t="s">
        <v>887</v>
      </c>
      <c r="B78" s="264" t="s">
        <v>126</v>
      </c>
      <c r="C78" s="264" t="s">
        <v>34</v>
      </c>
      <c r="D78" s="264" t="s">
        <v>866</v>
      </c>
      <c r="E78" s="264" t="s">
        <v>176</v>
      </c>
      <c r="F78" s="261">
        <v>9758821.3399999999</v>
      </c>
    </row>
    <row r="79" spans="1:6" ht="25.5" x14ac:dyDescent="0.2">
      <c r="A79" s="262" t="s">
        <v>888</v>
      </c>
      <c r="B79" s="264" t="s">
        <v>126</v>
      </c>
      <c r="C79" s="264" t="s">
        <v>34</v>
      </c>
      <c r="D79" s="264" t="s">
        <v>868</v>
      </c>
      <c r="E79" s="264" t="s">
        <v>176</v>
      </c>
      <c r="F79" s="261">
        <v>9758821.3399999999</v>
      </c>
    </row>
    <row r="80" spans="1:6" ht="51" x14ac:dyDescent="0.2">
      <c r="A80" s="262" t="s">
        <v>462</v>
      </c>
      <c r="B80" s="264" t="s">
        <v>126</v>
      </c>
      <c r="C80" s="264" t="s">
        <v>34</v>
      </c>
      <c r="D80" s="264" t="s">
        <v>868</v>
      </c>
      <c r="E80" s="264" t="s">
        <v>16</v>
      </c>
      <c r="F80" s="261">
        <v>3793159.45</v>
      </c>
    </row>
    <row r="81" spans="1:6" x14ac:dyDescent="0.2">
      <c r="A81" s="262" t="s">
        <v>737</v>
      </c>
      <c r="B81" s="264" t="s">
        <v>126</v>
      </c>
      <c r="C81" s="264" t="s">
        <v>34</v>
      </c>
      <c r="D81" s="264" t="s">
        <v>868</v>
      </c>
      <c r="E81" s="264" t="s">
        <v>607</v>
      </c>
      <c r="F81" s="261">
        <v>3793159.45</v>
      </c>
    </row>
    <row r="82" spans="1:6" ht="25.5" x14ac:dyDescent="0.2">
      <c r="A82" s="262" t="s">
        <v>459</v>
      </c>
      <c r="B82" s="264" t="s">
        <v>126</v>
      </c>
      <c r="C82" s="264" t="s">
        <v>34</v>
      </c>
      <c r="D82" s="264" t="s">
        <v>868</v>
      </c>
      <c r="E82" s="264" t="s">
        <v>150</v>
      </c>
      <c r="F82" s="261">
        <v>4606151.16</v>
      </c>
    </row>
    <row r="83" spans="1:6" ht="25.5" x14ac:dyDescent="0.2">
      <c r="A83" s="262" t="s">
        <v>460</v>
      </c>
      <c r="B83" s="264" t="s">
        <v>126</v>
      </c>
      <c r="C83" s="264" t="s">
        <v>34</v>
      </c>
      <c r="D83" s="264" t="s">
        <v>868</v>
      </c>
      <c r="E83" s="264" t="s">
        <v>151</v>
      </c>
      <c r="F83" s="261">
        <v>4606151.16</v>
      </c>
    </row>
    <row r="84" spans="1:6" x14ac:dyDescent="0.2">
      <c r="A84" s="262" t="s">
        <v>487</v>
      </c>
      <c r="B84" s="264" t="s">
        <v>126</v>
      </c>
      <c r="C84" s="264" t="s">
        <v>34</v>
      </c>
      <c r="D84" s="264" t="s">
        <v>868</v>
      </c>
      <c r="E84" s="264" t="s">
        <v>120</v>
      </c>
      <c r="F84" s="261">
        <v>744766.95</v>
      </c>
    </row>
    <row r="85" spans="1:6" ht="25.5" x14ac:dyDescent="0.2">
      <c r="A85" s="262" t="s">
        <v>488</v>
      </c>
      <c r="B85" s="264" t="s">
        <v>126</v>
      </c>
      <c r="C85" s="264" t="s">
        <v>34</v>
      </c>
      <c r="D85" s="264" t="s">
        <v>868</v>
      </c>
      <c r="E85" s="264" t="s">
        <v>61</v>
      </c>
      <c r="F85" s="261">
        <v>744766.95</v>
      </c>
    </row>
    <row r="86" spans="1:6" x14ac:dyDescent="0.2">
      <c r="A86" s="262" t="s">
        <v>457</v>
      </c>
      <c r="B86" s="264" t="s">
        <v>126</v>
      </c>
      <c r="C86" s="264" t="s">
        <v>34</v>
      </c>
      <c r="D86" s="264" t="s">
        <v>868</v>
      </c>
      <c r="E86" s="264" t="s">
        <v>180</v>
      </c>
      <c r="F86" s="261">
        <v>614743.78</v>
      </c>
    </row>
    <row r="87" spans="1:6" x14ac:dyDescent="0.2">
      <c r="A87" s="262" t="s">
        <v>885</v>
      </c>
      <c r="B87" s="264" t="s">
        <v>126</v>
      </c>
      <c r="C87" s="264" t="s">
        <v>34</v>
      </c>
      <c r="D87" s="264" t="s">
        <v>868</v>
      </c>
      <c r="E87" s="264" t="s">
        <v>862</v>
      </c>
      <c r="F87" s="261">
        <v>8643.7800000000007</v>
      </c>
    </row>
    <row r="88" spans="1:6" x14ac:dyDescent="0.2">
      <c r="A88" s="262" t="s">
        <v>458</v>
      </c>
      <c r="B88" s="264" t="s">
        <v>126</v>
      </c>
      <c r="C88" s="264" t="s">
        <v>34</v>
      </c>
      <c r="D88" s="264" t="s">
        <v>868</v>
      </c>
      <c r="E88" s="264" t="s">
        <v>152</v>
      </c>
      <c r="F88" s="261">
        <v>606100</v>
      </c>
    </row>
    <row r="89" spans="1:6" ht="25.5" customHeight="1" x14ac:dyDescent="0.2">
      <c r="A89" s="262" t="s">
        <v>707</v>
      </c>
      <c r="B89" s="264" t="s">
        <v>126</v>
      </c>
      <c r="C89" s="264" t="s">
        <v>34</v>
      </c>
      <c r="D89" s="264" t="s">
        <v>186</v>
      </c>
      <c r="E89" s="264" t="s">
        <v>176</v>
      </c>
      <c r="F89" s="261">
        <v>520000</v>
      </c>
    </row>
    <row r="90" spans="1:6" ht="25.5" x14ac:dyDescent="0.2">
      <c r="A90" s="262" t="s">
        <v>477</v>
      </c>
      <c r="B90" s="264" t="s">
        <v>126</v>
      </c>
      <c r="C90" s="264" t="s">
        <v>34</v>
      </c>
      <c r="D90" s="264" t="s">
        <v>340</v>
      </c>
      <c r="E90" s="264" t="s">
        <v>176</v>
      </c>
      <c r="F90" s="261">
        <v>190000</v>
      </c>
    </row>
    <row r="91" spans="1:6" ht="63.75" x14ac:dyDescent="0.2">
      <c r="A91" s="262" t="s">
        <v>708</v>
      </c>
      <c r="B91" s="264" t="s">
        <v>126</v>
      </c>
      <c r="C91" s="264" t="s">
        <v>34</v>
      </c>
      <c r="D91" s="264" t="s">
        <v>563</v>
      </c>
      <c r="E91" s="264" t="s">
        <v>176</v>
      </c>
      <c r="F91" s="261">
        <v>25000</v>
      </c>
    </row>
    <row r="92" spans="1:6" ht="25.5" x14ac:dyDescent="0.2">
      <c r="A92" s="262" t="s">
        <v>459</v>
      </c>
      <c r="B92" s="264" t="s">
        <v>126</v>
      </c>
      <c r="C92" s="264" t="s">
        <v>34</v>
      </c>
      <c r="D92" s="264" t="s">
        <v>563</v>
      </c>
      <c r="E92" s="264" t="s">
        <v>150</v>
      </c>
      <c r="F92" s="261">
        <v>25000</v>
      </c>
    </row>
    <row r="93" spans="1:6" ht="25.5" x14ac:dyDescent="0.2">
      <c r="A93" s="262" t="s">
        <v>460</v>
      </c>
      <c r="B93" s="264" t="s">
        <v>126</v>
      </c>
      <c r="C93" s="264" t="s">
        <v>34</v>
      </c>
      <c r="D93" s="264" t="s">
        <v>563</v>
      </c>
      <c r="E93" s="264" t="s">
        <v>151</v>
      </c>
      <c r="F93" s="261">
        <v>25000</v>
      </c>
    </row>
    <row r="94" spans="1:6" ht="51" x14ac:dyDescent="0.2">
      <c r="A94" s="262" t="s">
        <v>709</v>
      </c>
      <c r="B94" s="264" t="s">
        <v>126</v>
      </c>
      <c r="C94" s="264" t="s">
        <v>34</v>
      </c>
      <c r="D94" s="264" t="s">
        <v>565</v>
      </c>
      <c r="E94" s="264" t="s">
        <v>176</v>
      </c>
      <c r="F94" s="261">
        <v>165000</v>
      </c>
    </row>
    <row r="95" spans="1:6" ht="25.5" x14ac:dyDescent="0.2">
      <c r="A95" s="262" t="s">
        <v>459</v>
      </c>
      <c r="B95" s="264" t="s">
        <v>126</v>
      </c>
      <c r="C95" s="264" t="s">
        <v>34</v>
      </c>
      <c r="D95" s="264" t="s">
        <v>565</v>
      </c>
      <c r="E95" s="264" t="s">
        <v>150</v>
      </c>
      <c r="F95" s="261">
        <v>165000</v>
      </c>
    </row>
    <row r="96" spans="1:6" ht="25.5" x14ac:dyDescent="0.2">
      <c r="A96" s="262" t="s">
        <v>460</v>
      </c>
      <c r="B96" s="264" t="s">
        <v>126</v>
      </c>
      <c r="C96" s="264" t="s">
        <v>34</v>
      </c>
      <c r="D96" s="264" t="s">
        <v>565</v>
      </c>
      <c r="E96" s="264" t="s">
        <v>151</v>
      </c>
      <c r="F96" s="261">
        <v>165000</v>
      </c>
    </row>
    <row r="97" spans="1:6" ht="25.5" customHeight="1" x14ac:dyDescent="0.2">
      <c r="A97" s="262" t="s">
        <v>494</v>
      </c>
      <c r="B97" s="264" t="s">
        <v>126</v>
      </c>
      <c r="C97" s="264" t="s">
        <v>34</v>
      </c>
      <c r="D97" s="264" t="s">
        <v>341</v>
      </c>
      <c r="E97" s="264" t="s">
        <v>176</v>
      </c>
      <c r="F97" s="261">
        <v>330000</v>
      </c>
    </row>
    <row r="98" spans="1:6" ht="25.5" x14ac:dyDescent="0.2">
      <c r="A98" s="262" t="s">
        <v>769</v>
      </c>
      <c r="B98" s="264" t="s">
        <v>126</v>
      </c>
      <c r="C98" s="264" t="s">
        <v>34</v>
      </c>
      <c r="D98" s="264" t="s">
        <v>566</v>
      </c>
      <c r="E98" s="264" t="s">
        <v>176</v>
      </c>
      <c r="F98" s="261">
        <v>330000</v>
      </c>
    </row>
    <row r="99" spans="1:6" ht="25.5" x14ac:dyDescent="0.2">
      <c r="A99" s="262" t="s">
        <v>459</v>
      </c>
      <c r="B99" s="264" t="s">
        <v>126</v>
      </c>
      <c r="C99" s="264" t="s">
        <v>34</v>
      </c>
      <c r="D99" s="264" t="s">
        <v>566</v>
      </c>
      <c r="E99" s="264" t="s">
        <v>150</v>
      </c>
      <c r="F99" s="261">
        <v>330000</v>
      </c>
    </row>
    <row r="100" spans="1:6" ht="25.5" x14ac:dyDescent="0.2">
      <c r="A100" s="262" t="s">
        <v>460</v>
      </c>
      <c r="B100" s="264" t="s">
        <v>126</v>
      </c>
      <c r="C100" s="264" t="s">
        <v>34</v>
      </c>
      <c r="D100" s="264" t="s">
        <v>566</v>
      </c>
      <c r="E100" s="264" t="s">
        <v>151</v>
      </c>
      <c r="F100" s="261">
        <v>330000</v>
      </c>
    </row>
    <row r="101" spans="1:6" ht="38.25" x14ac:dyDescent="0.2">
      <c r="A101" s="262" t="s">
        <v>384</v>
      </c>
      <c r="B101" s="264" t="s">
        <v>126</v>
      </c>
      <c r="C101" s="264" t="s">
        <v>34</v>
      </c>
      <c r="D101" s="264" t="s">
        <v>187</v>
      </c>
      <c r="E101" s="264" t="s">
        <v>176</v>
      </c>
      <c r="F101" s="261">
        <v>23776.25</v>
      </c>
    </row>
    <row r="102" spans="1:6" ht="25.5" x14ac:dyDescent="0.2">
      <c r="A102" s="262" t="s">
        <v>710</v>
      </c>
      <c r="B102" s="264" t="s">
        <v>126</v>
      </c>
      <c r="C102" s="264" t="s">
        <v>34</v>
      </c>
      <c r="D102" s="264" t="s">
        <v>343</v>
      </c>
      <c r="E102" s="264" t="s">
        <v>176</v>
      </c>
      <c r="F102" s="261">
        <v>23776.25</v>
      </c>
    </row>
    <row r="103" spans="1:6" ht="25.5" x14ac:dyDescent="0.2">
      <c r="A103" s="262" t="s">
        <v>385</v>
      </c>
      <c r="B103" s="264" t="s">
        <v>126</v>
      </c>
      <c r="C103" s="264" t="s">
        <v>34</v>
      </c>
      <c r="D103" s="264" t="s">
        <v>345</v>
      </c>
      <c r="E103" s="264" t="s">
        <v>176</v>
      </c>
      <c r="F103" s="261">
        <v>19776.25</v>
      </c>
    </row>
    <row r="104" spans="1:6" ht="38.25" x14ac:dyDescent="0.2">
      <c r="A104" s="262" t="s">
        <v>456</v>
      </c>
      <c r="B104" s="264" t="s">
        <v>126</v>
      </c>
      <c r="C104" s="264" t="s">
        <v>34</v>
      </c>
      <c r="D104" s="264" t="s">
        <v>408</v>
      </c>
      <c r="E104" s="264" t="s">
        <v>176</v>
      </c>
      <c r="F104" s="261">
        <v>19776.25</v>
      </c>
    </row>
    <row r="105" spans="1:6" x14ac:dyDescent="0.2">
      <c r="A105" s="262" t="s">
        <v>457</v>
      </c>
      <c r="B105" s="264" t="s">
        <v>126</v>
      </c>
      <c r="C105" s="264" t="s">
        <v>34</v>
      </c>
      <c r="D105" s="264" t="s">
        <v>408</v>
      </c>
      <c r="E105" s="264" t="s">
        <v>180</v>
      </c>
      <c r="F105" s="261">
        <v>19776.25</v>
      </c>
    </row>
    <row r="106" spans="1:6" x14ac:dyDescent="0.2">
      <c r="A106" s="262" t="s">
        <v>458</v>
      </c>
      <c r="B106" s="264" t="s">
        <v>126</v>
      </c>
      <c r="C106" s="264" t="s">
        <v>34</v>
      </c>
      <c r="D106" s="264" t="s">
        <v>408</v>
      </c>
      <c r="E106" s="264" t="s">
        <v>152</v>
      </c>
      <c r="F106" s="261">
        <v>19776.25</v>
      </c>
    </row>
    <row r="107" spans="1:6" ht="25.5" x14ac:dyDescent="0.2">
      <c r="A107" s="262" t="s">
        <v>386</v>
      </c>
      <c r="B107" s="264" t="s">
        <v>126</v>
      </c>
      <c r="C107" s="264" t="s">
        <v>34</v>
      </c>
      <c r="D107" s="264" t="s">
        <v>347</v>
      </c>
      <c r="E107" s="264" t="s">
        <v>176</v>
      </c>
      <c r="F107" s="261">
        <v>4000</v>
      </c>
    </row>
    <row r="108" spans="1:6" ht="76.5" x14ac:dyDescent="0.2">
      <c r="A108" s="262" t="s">
        <v>711</v>
      </c>
      <c r="B108" s="264" t="s">
        <v>126</v>
      </c>
      <c r="C108" s="264" t="s">
        <v>34</v>
      </c>
      <c r="D108" s="264" t="s">
        <v>409</v>
      </c>
      <c r="E108" s="264" t="s">
        <v>176</v>
      </c>
      <c r="F108" s="261">
        <v>4000</v>
      </c>
    </row>
    <row r="109" spans="1:6" ht="25.5" x14ac:dyDescent="0.2">
      <c r="A109" s="262" t="s">
        <v>459</v>
      </c>
      <c r="B109" s="264" t="s">
        <v>126</v>
      </c>
      <c r="C109" s="264" t="s">
        <v>34</v>
      </c>
      <c r="D109" s="264" t="s">
        <v>409</v>
      </c>
      <c r="E109" s="264" t="s">
        <v>150</v>
      </c>
      <c r="F109" s="261">
        <v>4000</v>
      </c>
    </row>
    <row r="110" spans="1:6" ht="25.5" x14ac:dyDescent="0.2">
      <c r="A110" s="262" t="s">
        <v>460</v>
      </c>
      <c r="B110" s="264" t="s">
        <v>126</v>
      </c>
      <c r="C110" s="264" t="s">
        <v>34</v>
      </c>
      <c r="D110" s="264" t="s">
        <v>409</v>
      </c>
      <c r="E110" s="264" t="s">
        <v>151</v>
      </c>
      <c r="F110" s="261">
        <v>4000</v>
      </c>
    </row>
    <row r="111" spans="1:6" ht="38.25" x14ac:dyDescent="0.2">
      <c r="A111" s="262" t="s">
        <v>724</v>
      </c>
      <c r="B111" s="264" t="s">
        <v>126</v>
      </c>
      <c r="C111" s="264" t="s">
        <v>34</v>
      </c>
      <c r="D111" s="264" t="s">
        <v>188</v>
      </c>
      <c r="E111" s="264" t="s">
        <v>176</v>
      </c>
      <c r="F111" s="261">
        <v>275000</v>
      </c>
    </row>
    <row r="112" spans="1:6" ht="25.5" x14ac:dyDescent="0.2">
      <c r="A112" s="262" t="s">
        <v>727</v>
      </c>
      <c r="B112" s="264" t="s">
        <v>126</v>
      </c>
      <c r="C112" s="264" t="s">
        <v>34</v>
      </c>
      <c r="D112" s="264" t="s">
        <v>357</v>
      </c>
      <c r="E112" s="264" t="s">
        <v>176</v>
      </c>
      <c r="F112" s="261">
        <v>275000</v>
      </c>
    </row>
    <row r="113" spans="1:6" ht="25.5" x14ac:dyDescent="0.2">
      <c r="A113" s="262" t="s">
        <v>941</v>
      </c>
      <c r="B113" s="264" t="s">
        <v>126</v>
      </c>
      <c r="C113" s="264" t="s">
        <v>34</v>
      </c>
      <c r="D113" s="264" t="s">
        <v>927</v>
      </c>
      <c r="E113" s="264" t="s">
        <v>176</v>
      </c>
      <c r="F113" s="261">
        <v>100000</v>
      </c>
    </row>
    <row r="114" spans="1:6" ht="25.5" x14ac:dyDescent="0.2">
      <c r="A114" s="262" t="s">
        <v>942</v>
      </c>
      <c r="B114" s="264" t="s">
        <v>126</v>
      </c>
      <c r="C114" s="264" t="s">
        <v>34</v>
      </c>
      <c r="D114" s="264" t="s">
        <v>929</v>
      </c>
      <c r="E114" s="264" t="s">
        <v>176</v>
      </c>
      <c r="F114" s="261">
        <v>100000</v>
      </c>
    </row>
    <row r="115" spans="1:6" ht="25.5" x14ac:dyDescent="0.2">
      <c r="A115" s="262" t="s">
        <v>459</v>
      </c>
      <c r="B115" s="264" t="s">
        <v>126</v>
      </c>
      <c r="C115" s="264" t="s">
        <v>34</v>
      </c>
      <c r="D115" s="264" t="s">
        <v>929</v>
      </c>
      <c r="E115" s="264" t="s">
        <v>150</v>
      </c>
      <c r="F115" s="261">
        <v>100000</v>
      </c>
    </row>
    <row r="116" spans="1:6" ht="25.5" x14ac:dyDescent="0.2">
      <c r="A116" s="262" t="s">
        <v>460</v>
      </c>
      <c r="B116" s="264" t="s">
        <v>126</v>
      </c>
      <c r="C116" s="264" t="s">
        <v>34</v>
      </c>
      <c r="D116" s="264" t="s">
        <v>929</v>
      </c>
      <c r="E116" s="264" t="s">
        <v>151</v>
      </c>
      <c r="F116" s="261">
        <v>100000</v>
      </c>
    </row>
    <row r="117" spans="1:6" ht="38.25" x14ac:dyDescent="0.2">
      <c r="A117" s="262" t="s">
        <v>943</v>
      </c>
      <c r="B117" s="264" t="s">
        <v>126</v>
      </c>
      <c r="C117" s="264" t="s">
        <v>34</v>
      </c>
      <c r="D117" s="264" t="s">
        <v>931</v>
      </c>
      <c r="E117" s="264" t="s">
        <v>176</v>
      </c>
      <c r="F117" s="261">
        <v>175000</v>
      </c>
    </row>
    <row r="118" spans="1:6" ht="38.25" x14ac:dyDescent="0.2">
      <c r="A118" s="262" t="s">
        <v>944</v>
      </c>
      <c r="B118" s="264" t="s">
        <v>126</v>
      </c>
      <c r="C118" s="264" t="s">
        <v>34</v>
      </c>
      <c r="D118" s="264" t="s">
        <v>933</v>
      </c>
      <c r="E118" s="264" t="s">
        <v>176</v>
      </c>
      <c r="F118" s="261">
        <v>175000</v>
      </c>
    </row>
    <row r="119" spans="1:6" ht="25.5" x14ac:dyDescent="0.2">
      <c r="A119" s="262" t="s">
        <v>459</v>
      </c>
      <c r="B119" s="264" t="s">
        <v>126</v>
      </c>
      <c r="C119" s="264" t="s">
        <v>34</v>
      </c>
      <c r="D119" s="264" t="s">
        <v>933</v>
      </c>
      <c r="E119" s="264" t="s">
        <v>150</v>
      </c>
      <c r="F119" s="261">
        <v>175000</v>
      </c>
    </row>
    <row r="120" spans="1:6" ht="25.5" x14ac:dyDescent="0.2">
      <c r="A120" s="262" t="s">
        <v>460</v>
      </c>
      <c r="B120" s="264" t="s">
        <v>126</v>
      </c>
      <c r="C120" s="264" t="s">
        <v>34</v>
      </c>
      <c r="D120" s="264" t="s">
        <v>933</v>
      </c>
      <c r="E120" s="264" t="s">
        <v>151</v>
      </c>
      <c r="F120" s="261">
        <v>175000</v>
      </c>
    </row>
    <row r="121" spans="1:6" x14ac:dyDescent="0.2">
      <c r="A121" s="262" t="s">
        <v>387</v>
      </c>
      <c r="B121" s="264" t="s">
        <v>126</v>
      </c>
      <c r="C121" s="264" t="s">
        <v>349</v>
      </c>
      <c r="D121" s="264" t="s">
        <v>183</v>
      </c>
      <c r="E121" s="264" t="s">
        <v>176</v>
      </c>
      <c r="F121" s="261">
        <v>352400</v>
      </c>
    </row>
    <row r="122" spans="1:6" x14ac:dyDescent="0.2">
      <c r="A122" s="262" t="s">
        <v>388</v>
      </c>
      <c r="B122" s="264" t="s">
        <v>126</v>
      </c>
      <c r="C122" s="264" t="s">
        <v>351</v>
      </c>
      <c r="D122" s="264" t="s">
        <v>183</v>
      </c>
      <c r="E122" s="264" t="s">
        <v>176</v>
      </c>
      <c r="F122" s="261">
        <v>352400</v>
      </c>
    </row>
    <row r="123" spans="1:6" ht="38.25" x14ac:dyDescent="0.2">
      <c r="A123" s="262" t="s">
        <v>384</v>
      </c>
      <c r="B123" s="264" t="s">
        <v>126</v>
      </c>
      <c r="C123" s="264" t="s">
        <v>351</v>
      </c>
      <c r="D123" s="264" t="s">
        <v>187</v>
      </c>
      <c r="E123" s="264" t="s">
        <v>176</v>
      </c>
      <c r="F123" s="261">
        <v>352400</v>
      </c>
    </row>
    <row r="124" spans="1:6" ht="25.5" x14ac:dyDescent="0.2">
      <c r="A124" s="262" t="s">
        <v>710</v>
      </c>
      <c r="B124" s="264" t="s">
        <v>126</v>
      </c>
      <c r="C124" s="264" t="s">
        <v>351</v>
      </c>
      <c r="D124" s="264" t="s">
        <v>343</v>
      </c>
      <c r="E124" s="264" t="s">
        <v>176</v>
      </c>
      <c r="F124" s="261">
        <v>352400</v>
      </c>
    </row>
    <row r="125" spans="1:6" ht="25.5" x14ac:dyDescent="0.2">
      <c r="A125" s="262" t="s">
        <v>386</v>
      </c>
      <c r="B125" s="264" t="s">
        <v>126</v>
      </c>
      <c r="C125" s="264" t="s">
        <v>351</v>
      </c>
      <c r="D125" s="264" t="s">
        <v>347</v>
      </c>
      <c r="E125" s="264" t="s">
        <v>176</v>
      </c>
      <c r="F125" s="261">
        <v>352400</v>
      </c>
    </row>
    <row r="126" spans="1:6" ht="25.5" x14ac:dyDescent="0.2">
      <c r="A126" s="262" t="s">
        <v>461</v>
      </c>
      <c r="B126" s="264" t="s">
        <v>126</v>
      </c>
      <c r="C126" s="264" t="s">
        <v>351</v>
      </c>
      <c r="D126" s="264" t="s">
        <v>411</v>
      </c>
      <c r="E126" s="264" t="s">
        <v>176</v>
      </c>
      <c r="F126" s="261">
        <v>292400</v>
      </c>
    </row>
    <row r="127" spans="1:6" ht="51" x14ac:dyDescent="0.2">
      <c r="A127" s="262" t="s">
        <v>462</v>
      </c>
      <c r="B127" s="264" t="s">
        <v>126</v>
      </c>
      <c r="C127" s="264" t="s">
        <v>351</v>
      </c>
      <c r="D127" s="264" t="s">
        <v>411</v>
      </c>
      <c r="E127" s="264" t="s">
        <v>16</v>
      </c>
      <c r="F127" s="261">
        <v>292400</v>
      </c>
    </row>
    <row r="128" spans="1:6" ht="38.25" customHeight="1" x14ac:dyDescent="0.2">
      <c r="A128" s="262" t="s">
        <v>463</v>
      </c>
      <c r="B128" s="264" t="s">
        <v>126</v>
      </c>
      <c r="C128" s="264" t="s">
        <v>351</v>
      </c>
      <c r="D128" s="264" t="s">
        <v>411</v>
      </c>
      <c r="E128" s="264" t="s">
        <v>17</v>
      </c>
      <c r="F128" s="261">
        <v>292400</v>
      </c>
    </row>
    <row r="129" spans="1:6" ht="25.5" x14ac:dyDescent="0.2">
      <c r="A129" s="262" t="s">
        <v>712</v>
      </c>
      <c r="B129" s="264" t="s">
        <v>126</v>
      </c>
      <c r="C129" s="264" t="s">
        <v>351</v>
      </c>
      <c r="D129" s="264" t="s">
        <v>835</v>
      </c>
      <c r="E129" s="264" t="s">
        <v>176</v>
      </c>
      <c r="F129" s="261">
        <v>60000</v>
      </c>
    </row>
    <row r="130" spans="1:6" ht="51" x14ac:dyDescent="0.2">
      <c r="A130" s="262" t="s">
        <v>462</v>
      </c>
      <c r="B130" s="264" t="s">
        <v>126</v>
      </c>
      <c r="C130" s="264" t="s">
        <v>351</v>
      </c>
      <c r="D130" s="264" t="s">
        <v>835</v>
      </c>
      <c r="E130" s="264" t="s">
        <v>16</v>
      </c>
      <c r="F130" s="261">
        <v>60000</v>
      </c>
    </row>
    <row r="131" spans="1:6" ht="25.5" x14ac:dyDescent="0.2">
      <c r="A131" s="262" t="s">
        <v>463</v>
      </c>
      <c r="B131" s="264" t="s">
        <v>126</v>
      </c>
      <c r="C131" s="264" t="s">
        <v>351</v>
      </c>
      <c r="D131" s="264" t="s">
        <v>835</v>
      </c>
      <c r="E131" s="264" t="s">
        <v>17</v>
      </c>
      <c r="F131" s="261">
        <v>60000</v>
      </c>
    </row>
    <row r="132" spans="1:6" x14ac:dyDescent="0.2">
      <c r="A132" s="262" t="s">
        <v>48</v>
      </c>
      <c r="B132" s="264" t="s">
        <v>126</v>
      </c>
      <c r="C132" s="264" t="s">
        <v>23</v>
      </c>
      <c r="D132" s="264" t="s">
        <v>183</v>
      </c>
      <c r="E132" s="264" t="s">
        <v>176</v>
      </c>
      <c r="F132" s="261">
        <v>11128556.220000001</v>
      </c>
    </row>
    <row r="133" spans="1:6" x14ac:dyDescent="0.2">
      <c r="A133" s="262" t="s">
        <v>242</v>
      </c>
      <c r="B133" s="264" t="s">
        <v>126</v>
      </c>
      <c r="C133" s="264" t="s">
        <v>241</v>
      </c>
      <c r="D133" s="264" t="s">
        <v>183</v>
      </c>
      <c r="E133" s="264" t="s">
        <v>176</v>
      </c>
      <c r="F133" s="261">
        <v>349375</v>
      </c>
    </row>
    <row r="134" spans="1:6" ht="38.25" x14ac:dyDescent="0.2">
      <c r="A134" s="262" t="s">
        <v>506</v>
      </c>
      <c r="B134" s="264" t="s">
        <v>126</v>
      </c>
      <c r="C134" s="264" t="s">
        <v>241</v>
      </c>
      <c r="D134" s="264" t="s">
        <v>500</v>
      </c>
      <c r="E134" s="264" t="s">
        <v>176</v>
      </c>
      <c r="F134" s="261">
        <v>349375</v>
      </c>
    </row>
    <row r="135" spans="1:6" ht="25.5" x14ac:dyDescent="0.2">
      <c r="A135" s="262" t="s">
        <v>389</v>
      </c>
      <c r="B135" s="264" t="s">
        <v>126</v>
      </c>
      <c r="C135" s="264" t="s">
        <v>241</v>
      </c>
      <c r="D135" s="264" t="s">
        <v>501</v>
      </c>
      <c r="E135" s="264" t="s">
        <v>176</v>
      </c>
      <c r="F135" s="261">
        <v>349375</v>
      </c>
    </row>
    <row r="136" spans="1:6" ht="25.5" x14ac:dyDescent="0.2">
      <c r="A136" s="262" t="s">
        <v>713</v>
      </c>
      <c r="B136" s="264" t="s">
        <v>126</v>
      </c>
      <c r="C136" s="264" t="s">
        <v>241</v>
      </c>
      <c r="D136" s="264" t="s">
        <v>502</v>
      </c>
      <c r="E136" s="264" t="s">
        <v>176</v>
      </c>
      <c r="F136" s="261">
        <v>331755</v>
      </c>
    </row>
    <row r="137" spans="1:6" ht="25.5" x14ac:dyDescent="0.2">
      <c r="A137" s="262" t="s">
        <v>459</v>
      </c>
      <c r="B137" s="264" t="s">
        <v>126</v>
      </c>
      <c r="C137" s="264" t="s">
        <v>241</v>
      </c>
      <c r="D137" s="264" t="s">
        <v>502</v>
      </c>
      <c r="E137" s="264" t="s">
        <v>150</v>
      </c>
      <c r="F137" s="261">
        <v>331755</v>
      </c>
    </row>
    <row r="138" spans="1:6" ht="25.5" x14ac:dyDescent="0.2">
      <c r="A138" s="262" t="s">
        <v>460</v>
      </c>
      <c r="B138" s="264" t="s">
        <v>126</v>
      </c>
      <c r="C138" s="264" t="s">
        <v>241</v>
      </c>
      <c r="D138" s="264" t="s">
        <v>502</v>
      </c>
      <c r="E138" s="264" t="s">
        <v>151</v>
      </c>
      <c r="F138" s="261">
        <v>331755</v>
      </c>
    </row>
    <row r="139" spans="1:6" ht="38.25" x14ac:dyDescent="0.2">
      <c r="A139" s="262" t="s">
        <v>714</v>
      </c>
      <c r="B139" s="264" t="s">
        <v>126</v>
      </c>
      <c r="C139" s="264" t="s">
        <v>241</v>
      </c>
      <c r="D139" s="264" t="s">
        <v>503</v>
      </c>
      <c r="E139" s="264" t="s">
        <v>176</v>
      </c>
      <c r="F139" s="261">
        <v>17620</v>
      </c>
    </row>
    <row r="140" spans="1:6" ht="25.5" x14ac:dyDescent="0.2">
      <c r="A140" s="262" t="s">
        <v>459</v>
      </c>
      <c r="B140" s="264" t="s">
        <v>126</v>
      </c>
      <c r="C140" s="264" t="s">
        <v>241</v>
      </c>
      <c r="D140" s="264" t="s">
        <v>503</v>
      </c>
      <c r="E140" s="264" t="s">
        <v>150</v>
      </c>
      <c r="F140" s="261">
        <v>17620</v>
      </c>
    </row>
    <row r="141" spans="1:6" ht="25.5" x14ac:dyDescent="0.2">
      <c r="A141" s="262" t="s">
        <v>460</v>
      </c>
      <c r="B141" s="264" t="s">
        <v>126</v>
      </c>
      <c r="C141" s="264" t="s">
        <v>241</v>
      </c>
      <c r="D141" s="264" t="s">
        <v>503</v>
      </c>
      <c r="E141" s="264" t="s">
        <v>151</v>
      </c>
      <c r="F141" s="261">
        <v>17620</v>
      </c>
    </row>
    <row r="142" spans="1:6" x14ac:dyDescent="0.2">
      <c r="A142" s="262" t="s">
        <v>478</v>
      </c>
      <c r="B142" s="264" t="s">
        <v>126</v>
      </c>
      <c r="C142" s="264" t="s">
        <v>74</v>
      </c>
      <c r="D142" s="264" t="s">
        <v>183</v>
      </c>
      <c r="E142" s="264" t="s">
        <v>176</v>
      </c>
      <c r="F142" s="261">
        <v>9965452.2200000007</v>
      </c>
    </row>
    <row r="143" spans="1:6" ht="25.5" x14ac:dyDescent="0.2">
      <c r="A143" s="262" t="s">
        <v>715</v>
      </c>
      <c r="B143" s="264" t="s">
        <v>126</v>
      </c>
      <c r="C143" s="264" t="s">
        <v>74</v>
      </c>
      <c r="D143" s="264" t="s">
        <v>193</v>
      </c>
      <c r="E143" s="264" t="s">
        <v>176</v>
      </c>
      <c r="F143" s="261">
        <v>9965452.2200000007</v>
      </c>
    </row>
    <row r="144" spans="1:6" ht="25.5" x14ac:dyDescent="0.2">
      <c r="A144" s="262" t="s">
        <v>716</v>
      </c>
      <c r="B144" s="264" t="s">
        <v>126</v>
      </c>
      <c r="C144" s="264" t="s">
        <v>74</v>
      </c>
      <c r="D144" s="264" t="s">
        <v>197</v>
      </c>
      <c r="E144" s="264" t="s">
        <v>176</v>
      </c>
      <c r="F144" s="261">
        <v>8389000</v>
      </c>
    </row>
    <row r="145" spans="1:6" ht="25.5" x14ac:dyDescent="0.2">
      <c r="A145" s="262" t="s">
        <v>717</v>
      </c>
      <c r="B145" s="264" t="s">
        <v>126</v>
      </c>
      <c r="C145" s="264" t="s">
        <v>74</v>
      </c>
      <c r="D145" s="264" t="s">
        <v>353</v>
      </c>
      <c r="E145" s="264" t="s">
        <v>176</v>
      </c>
      <c r="F145" s="261">
        <v>8289000</v>
      </c>
    </row>
    <row r="146" spans="1:6" ht="51" x14ac:dyDescent="0.2">
      <c r="A146" s="262" t="s">
        <v>718</v>
      </c>
      <c r="B146" s="264" t="s">
        <v>126</v>
      </c>
      <c r="C146" s="264" t="s">
        <v>74</v>
      </c>
      <c r="D146" s="264" t="s">
        <v>576</v>
      </c>
      <c r="E146" s="264" t="s">
        <v>176</v>
      </c>
      <c r="F146" s="261">
        <v>8289000</v>
      </c>
    </row>
    <row r="147" spans="1:6" ht="25.5" x14ac:dyDescent="0.2">
      <c r="A147" s="262" t="s">
        <v>459</v>
      </c>
      <c r="B147" s="264" t="s">
        <v>126</v>
      </c>
      <c r="C147" s="264" t="s">
        <v>74</v>
      </c>
      <c r="D147" s="264" t="s">
        <v>576</v>
      </c>
      <c r="E147" s="264" t="s">
        <v>150</v>
      </c>
      <c r="F147" s="261">
        <v>8289000</v>
      </c>
    </row>
    <row r="148" spans="1:6" ht="25.5" x14ac:dyDescent="0.2">
      <c r="A148" s="262" t="s">
        <v>460</v>
      </c>
      <c r="B148" s="264" t="s">
        <v>126</v>
      </c>
      <c r="C148" s="264" t="s">
        <v>74</v>
      </c>
      <c r="D148" s="264" t="s">
        <v>576</v>
      </c>
      <c r="E148" s="264" t="s">
        <v>151</v>
      </c>
      <c r="F148" s="261">
        <v>8289000</v>
      </c>
    </row>
    <row r="149" spans="1:6" ht="51" x14ac:dyDescent="0.2">
      <c r="A149" s="262" t="s">
        <v>958</v>
      </c>
      <c r="B149" s="264" t="s">
        <v>126</v>
      </c>
      <c r="C149" s="264" t="s">
        <v>74</v>
      </c>
      <c r="D149" s="264" t="s">
        <v>903</v>
      </c>
      <c r="E149" s="264" t="s">
        <v>176</v>
      </c>
      <c r="F149" s="261">
        <v>100000</v>
      </c>
    </row>
    <row r="150" spans="1:6" ht="51" x14ac:dyDescent="0.2">
      <c r="A150" s="262" t="s">
        <v>913</v>
      </c>
      <c r="B150" s="264" t="s">
        <v>126</v>
      </c>
      <c r="C150" s="264" t="s">
        <v>74</v>
      </c>
      <c r="D150" s="264" t="s">
        <v>905</v>
      </c>
      <c r="E150" s="264" t="s">
        <v>176</v>
      </c>
      <c r="F150" s="261">
        <v>100000</v>
      </c>
    </row>
    <row r="151" spans="1:6" ht="25.5" x14ac:dyDescent="0.2">
      <c r="A151" s="262" t="s">
        <v>459</v>
      </c>
      <c r="B151" s="264" t="s">
        <v>126</v>
      </c>
      <c r="C151" s="264" t="s">
        <v>74</v>
      </c>
      <c r="D151" s="264" t="s">
        <v>905</v>
      </c>
      <c r="E151" s="264" t="s">
        <v>150</v>
      </c>
      <c r="F151" s="261">
        <v>100000</v>
      </c>
    </row>
    <row r="152" spans="1:6" ht="25.5" x14ac:dyDescent="0.2">
      <c r="A152" s="262" t="s">
        <v>460</v>
      </c>
      <c r="B152" s="264" t="s">
        <v>126</v>
      </c>
      <c r="C152" s="264" t="s">
        <v>74</v>
      </c>
      <c r="D152" s="264" t="s">
        <v>905</v>
      </c>
      <c r="E152" s="264" t="s">
        <v>151</v>
      </c>
      <c r="F152" s="261">
        <v>100000</v>
      </c>
    </row>
    <row r="153" spans="1:6" ht="38.25" x14ac:dyDescent="0.2">
      <c r="A153" s="262" t="s">
        <v>719</v>
      </c>
      <c r="B153" s="264" t="s">
        <v>126</v>
      </c>
      <c r="C153" s="264" t="s">
        <v>74</v>
      </c>
      <c r="D153" s="264" t="s">
        <v>195</v>
      </c>
      <c r="E153" s="264" t="s">
        <v>176</v>
      </c>
      <c r="F153" s="261">
        <v>1576452.22</v>
      </c>
    </row>
    <row r="154" spans="1:6" ht="51" x14ac:dyDescent="0.2">
      <c r="A154" s="262" t="s">
        <v>507</v>
      </c>
      <c r="B154" s="264" t="s">
        <v>126</v>
      </c>
      <c r="C154" s="264" t="s">
        <v>74</v>
      </c>
      <c r="D154" s="264" t="s">
        <v>354</v>
      </c>
      <c r="E154" s="264" t="s">
        <v>176</v>
      </c>
      <c r="F154" s="261">
        <v>60000</v>
      </c>
    </row>
    <row r="155" spans="1:6" ht="51" x14ac:dyDescent="0.2">
      <c r="A155" s="262" t="s">
        <v>718</v>
      </c>
      <c r="B155" s="264" t="s">
        <v>126</v>
      </c>
      <c r="C155" s="264" t="s">
        <v>74</v>
      </c>
      <c r="D155" s="264" t="s">
        <v>578</v>
      </c>
      <c r="E155" s="264" t="s">
        <v>176</v>
      </c>
      <c r="F155" s="261">
        <v>60000</v>
      </c>
    </row>
    <row r="156" spans="1:6" ht="25.5" x14ac:dyDescent="0.2">
      <c r="A156" s="262" t="s">
        <v>459</v>
      </c>
      <c r="B156" s="264" t="s">
        <v>126</v>
      </c>
      <c r="C156" s="264" t="s">
        <v>74</v>
      </c>
      <c r="D156" s="264" t="s">
        <v>578</v>
      </c>
      <c r="E156" s="264" t="s">
        <v>150</v>
      </c>
      <c r="F156" s="261">
        <v>60000</v>
      </c>
    </row>
    <row r="157" spans="1:6" ht="25.5" x14ac:dyDescent="0.2">
      <c r="A157" s="262" t="s">
        <v>460</v>
      </c>
      <c r="B157" s="264" t="s">
        <v>126</v>
      </c>
      <c r="C157" s="264" t="s">
        <v>74</v>
      </c>
      <c r="D157" s="264" t="s">
        <v>578</v>
      </c>
      <c r="E157" s="264" t="s">
        <v>151</v>
      </c>
      <c r="F157" s="261">
        <v>60000</v>
      </c>
    </row>
    <row r="158" spans="1:6" ht="38.25" x14ac:dyDescent="0.2">
      <c r="A158" s="262" t="s">
        <v>945</v>
      </c>
      <c r="B158" s="264" t="s">
        <v>126</v>
      </c>
      <c r="C158" s="264" t="s">
        <v>74</v>
      </c>
      <c r="D158" s="264" t="s">
        <v>918</v>
      </c>
      <c r="E158" s="264" t="s">
        <v>176</v>
      </c>
      <c r="F158" s="261">
        <v>350000</v>
      </c>
    </row>
    <row r="159" spans="1:6" ht="51" x14ac:dyDescent="0.2">
      <c r="A159" s="262" t="s">
        <v>718</v>
      </c>
      <c r="B159" s="264" t="s">
        <v>126</v>
      </c>
      <c r="C159" s="264" t="s">
        <v>74</v>
      </c>
      <c r="D159" s="264" t="s">
        <v>919</v>
      </c>
      <c r="E159" s="264" t="s">
        <v>176</v>
      </c>
      <c r="F159" s="261">
        <v>350000</v>
      </c>
    </row>
    <row r="160" spans="1:6" ht="25.5" x14ac:dyDescent="0.2">
      <c r="A160" s="262" t="s">
        <v>459</v>
      </c>
      <c r="B160" s="264" t="s">
        <v>126</v>
      </c>
      <c r="C160" s="264" t="s">
        <v>74</v>
      </c>
      <c r="D160" s="264" t="s">
        <v>919</v>
      </c>
      <c r="E160" s="264" t="s">
        <v>150</v>
      </c>
      <c r="F160" s="261">
        <v>350000</v>
      </c>
    </row>
    <row r="161" spans="1:6" ht="25.5" x14ac:dyDescent="0.2">
      <c r="A161" s="262" t="s">
        <v>460</v>
      </c>
      <c r="B161" s="264" t="s">
        <v>126</v>
      </c>
      <c r="C161" s="264" t="s">
        <v>74</v>
      </c>
      <c r="D161" s="264" t="s">
        <v>919</v>
      </c>
      <c r="E161" s="264" t="s">
        <v>151</v>
      </c>
      <c r="F161" s="261">
        <v>350000</v>
      </c>
    </row>
    <row r="162" spans="1:6" ht="38.25" x14ac:dyDescent="0.2">
      <c r="A162" s="262" t="s">
        <v>946</v>
      </c>
      <c r="B162" s="264" t="s">
        <v>126</v>
      </c>
      <c r="C162" s="264" t="s">
        <v>74</v>
      </c>
      <c r="D162" s="264" t="s">
        <v>921</v>
      </c>
      <c r="E162" s="264" t="s">
        <v>176</v>
      </c>
      <c r="F162" s="261">
        <v>300000</v>
      </c>
    </row>
    <row r="163" spans="1:6" ht="51" x14ac:dyDescent="0.2">
      <c r="A163" s="262" t="s">
        <v>718</v>
      </c>
      <c r="B163" s="264" t="s">
        <v>126</v>
      </c>
      <c r="C163" s="264" t="s">
        <v>74</v>
      </c>
      <c r="D163" s="264" t="s">
        <v>922</v>
      </c>
      <c r="E163" s="264" t="s">
        <v>176</v>
      </c>
      <c r="F163" s="261">
        <v>300000</v>
      </c>
    </row>
    <row r="164" spans="1:6" ht="25.5" x14ac:dyDescent="0.2">
      <c r="A164" s="262" t="s">
        <v>459</v>
      </c>
      <c r="B164" s="264" t="s">
        <v>126</v>
      </c>
      <c r="C164" s="264" t="s">
        <v>74</v>
      </c>
      <c r="D164" s="264" t="s">
        <v>922</v>
      </c>
      <c r="E164" s="264" t="s">
        <v>150</v>
      </c>
      <c r="F164" s="261">
        <v>300000</v>
      </c>
    </row>
    <row r="165" spans="1:6" ht="25.5" x14ac:dyDescent="0.2">
      <c r="A165" s="262" t="s">
        <v>460</v>
      </c>
      <c r="B165" s="264" t="s">
        <v>126</v>
      </c>
      <c r="C165" s="264" t="s">
        <v>74</v>
      </c>
      <c r="D165" s="264" t="s">
        <v>922</v>
      </c>
      <c r="E165" s="264" t="s">
        <v>151</v>
      </c>
      <c r="F165" s="261">
        <v>300000</v>
      </c>
    </row>
    <row r="166" spans="1:6" ht="38.25" x14ac:dyDescent="0.2">
      <c r="A166" s="262" t="s">
        <v>947</v>
      </c>
      <c r="B166" s="264" t="s">
        <v>126</v>
      </c>
      <c r="C166" s="264" t="s">
        <v>74</v>
      </c>
      <c r="D166" s="264" t="s">
        <v>924</v>
      </c>
      <c r="E166" s="264" t="s">
        <v>176</v>
      </c>
      <c r="F166" s="261">
        <v>150000</v>
      </c>
    </row>
    <row r="167" spans="1:6" ht="51" x14ac:dyDescent="0.2">
      <c r="A167" s="262" t="s">
        <v>718</v>
      </c>
      <c r="B167" s="264" t="s">
        <v>126</v>
      </c>
      <c r="C167" s="264" t="s">
        <v>74</v>
      </c>
      <c r="D167" s="264" t="s">
        <v>925</v>
      </c>
      <c r="E167" s="264" t="s">
        <v>176</v>
      </c>
      <c r="F167" s="261">
        <v>150000</v>
      </c>
    </row>
    <row r="168" spans="1:6" ht="25.5" x14ac:dyDescent="0.2">
      <c r="A168" s="262" t="s">
        <v>459</v>
      </c>
      <c r="B168" s="264" t="s">
        <v>126</v>
      </c>
      <c r="C168" s="264" t="s">
        <v>74</v>
      </c>
      <c r="D168" s="264" t="s">
        <v>925</v>
      </c>
      <c r="E168" s="264" t="s">
        <v>150</v>
      </c>
      <c r="F168" s="261">
        <v>150000</v>
      </c>
    </row>
    <row r="169" spans="1:6" ht="25.5" x14ac:dyDescent="0.2">
      <c r="A169" s="262" t="s">
        <v>460</v>
      </c>
      <c r="B169" s="264" t="s">
        <v>126</v>
      </c>
      <c r="C169" s="264" t="s">
        <v>74</v>
      </c>
      <c r="D169" s="264" t="s">
        <v>925</v>
      </c>
      <c r="E169" s="264" t="s">
        <v>151</v>
      </c>
      <c r="F169" s="261">
        <v>150000</v>
      </c>
    </row>
    <row r="170" spans="1:6" ht="38.25" x14ac:dyDescent="0.2">
      <c r="A170" s="262" t="s">
        <v>720</v>
      </c>
      <c r="B170" s="264" t="s">
        <v>126</v>
      </c>
      <c r="C170" s="264" t="s">
        <v>74</v>
      </c>
      <c r="D170" s="264" t="s">
        <v>355</v>
      </c>
      <c r="E170" s="264" t="s">
        <v>176</v>
      </c>
      <c r="F170" s="261">
        <v>716452.22</v>
      </c>
    </row>
    <row r="171" spans="1:6" ht="51" x14ac:dyDescent="0.2">
      <c r="A171" s="262" t="s">
        <v>721</v>
      </c>
      <c r="B171" s="264" t="s">
        <v>126</v>
      </c>
      <c r="C171" s="264" t="s">
        <v>74</v>
      </c>
      <c r="D171" s="264" t="s">
        <v>581</v>
      </c>
      <c r="E171" s="264" t="s">
        <v>176</v>
      </c>
      <c r="F171" s="261">
        <v>290000</v>
      </c>
    </row>
    <row r="172" spans="1:6" ht="25.5" x14ac:dyDescent="0.2">
      <c r="A172" s="262" t="s">
        <v>459</v>
      </c>
      <c r="B172" s="264" t="s">
        <v>126</v>
      </c>
      <c r="C172" s="264" t="s">
        <v>74</v>
      </c>
      <c r="D172" s="264" t="s">
        <v>581</v>
      </c>
      <c r="E172" s="264" t="s">
        <v>150</v>
      </c>
      <c r="F172" s="261">
        <v>290000</v>
      </c>
    </row>
    <row r="173" spans="1:6" ht="25.5" customHeight="1" x14ac:dyDescent="0.2">
      <c r="A173" s="262" t="s">
        <v>460</v>
      </c>
      <c r="B173" s="264" t="s">
        <v>126</v>
      </c>
      <c r="C173" s="264" t="s">
        <v>74</v>
      </c>
      <c r="D173" s="264" t="s">
        <v>581</v>
      </c>
      <c r="E173" s="264" t="s">
        <v>151</v>
      </c>
      <c r="F173" s="261">
        <v>290000</v>
      </c>
    </row>
    <row r="174" spans="1:6" ht="38.25" customHeight="1" x14ac:dyDescent="0.2">
      <c r="A174" s="262" t="s">
        <v>852</v>
      </c>
      <c r="B174" s="264" t="s">
        <v>126</v>
      </c>
      <c r="C174" s="264" t="s">
        <v>74</v>
      </c>
      <c r="D174" s="264" t="s">
        <v>837</v>
      </c>
      <c r="E174" s="264" t="s">
        <v>176</v>
      </c>
      <c r="F174" s="261">
        <v>426452.22</v>
      </c>
    </row>
    <row r="175" spans="1:6" ht="25.5" x14ac:dyDescent="0.2">
      <c r="A175" s="262" t="s">
        <v>459</v>
      </c>
      <c r="B175" s="264" t="s">
        <v>126</v>
      </c>
      <c r="C175" s="264" t="s">
        <v>74</v>
      </c>
      <c r="D175" s="264" t="s">
        <v>837</v>
      </c>
      <c r="E175" s="264" t="s">
        <v>150</v>
      </c>
      <c r="F175" s="261">
        <v>426452.22</v>
      </c>
    </row>
    <row r="176" spans="1:6" ht="25.5" x14ac:dyDescent="0.2">
      <c r="A176" s="262" t="s">
        <v>460</v>
      </c>
      <c r="B176" s="264" t="s">
        <v>126</v>
      </c>
      <c r="C176" s="264" t="s">
        <v>74</v>
      </c>
      <c r="D176" s="264" t="s">
        <v>837</v>
      </c>
      <c r="E176" s="264" t="s">
        <v>151</v>
      </c>
      <c r="F176" s="261">
        <v>426452.22</v>
      </c>
    </row>
    <row r="177" spans="1:6" x14ac:dyDescent="0.2">
      <c r="A177" s="262" t="s">
        <v>203</v>
      </c>
      <c r="B177" s="264" t="s">
        <v>126</v>
      </c>
      <c r="C177" s="264" t="s">
        <v>192</v>
      </c>
      <c r="D177" s="264" t="s">
        <v>183</v>
      </c>
      <c r="E177" s="264" t="s">
        <v>176</v>
      </c>
      <c r="F177" s="261">
        <v>13729</v>
      </c>
    </row>
    <row r="178" spans="1:6" ht="25.5" x14ac:dyDescent="0.2">
      <c r="A178" s="262" t="s">
        <v>707</v>
      </c>
      <c r="B178" s="264" t="s">
        <v>126</v>
      </c>
      <c r="C178" s="264" t="s">
        <v>192</v>
      </c>
      <c r="D178" s="264" t="s">
        <v>186</v>
      </c>
      <c r="E178" s="264" t="s">
        <v>176</v>
      </c>
      <c r="F178" s="261">
        <v>13729</v>
      </c>
    </row>
    <row r="179" spans="1:6" ht="25.5" customHeight="1" x14ac:dyDescent="0.2">
      <c r="A179" s="262" t="s">
        <v>494</v>
      </c>
      <c r="B179" s="264" t="s">
        <v>126</v>
      </c>
      <c r="C179" s="264" t="s">
        <v>192</v>
      </c>
      <c r="D179" s="264" t="s">
        <v>341</v>
      </c>
      <c r="E179" s="264" t="s">
        <v>176</v>
      </c>
      <c r="F179" s="261">
        <v>13729</v>
      </c>
    </row>
    <row r="180" spans="1:6" ht="51" x14ac:dyDescent="0.2">
      <c r="A180" s="262" t="s">
        <v>722</v>
      </c>
      <c r="B180" s="264" t="s">
        <v>126</v>
      </c>
      <c r="C180" s="264" t="s">
        <v>192</v>
      </c>
      <c r="D180" s="264" t="s">
        <v>412</v>
      </c>
      <c r="E180" s="264" t="s">
        <v>176</v>
      </c>
      <c r="F180" s="261">
        <v>13042</v>
      </c>
    </row>
    <row r="181" spans="1:6" ht="25.5" x14ac:dyDescent="0.2">
      <c r="A181" s="262" t="s">
        <v>459</v>
      </c>
      <c r="B181" s="264" t="s">
        <v>126</v>
      </c>
      <c r="C181" s="264" t="s">
        <v>192</v>
      </c>
      <c r="D181" s="264" t="s">
        <v>412</v>
      </c>
      <c r="E181" s="264" t="s">
        <v>150</v>
      </c>
      <c r="F181" s="261">
        <v>13042</v>
      </c>
    </row>
    <row r="182" spans="1:6" ht="25.5" x14ac:dyDescent="0.2">
      <c r="A182" s="262" t="s">
        <v>460</v>
      </c>
      <c r="B182" s="264" t="s">
        <v>126</v>
      </c>
      <c r="C182" s="264" t="s">
        <v>192</v>
      </c>
      <c r="D182" s="264" t="s">
        <v>412</v>
      </c>
      <c r="E182" s="264" t="s">
        <v>151</v>
      </c>
      <c r="F182" s="261">
        <v>13042</v>
      </c>
    </row>
    <row r="183" spans="1:6" ht="51" customHeight="1" x14ac:dyDescent="0.2">
      <c r="A183" s="262" t="s">
        <v>723</v>
      </c>
      <c r="B183" s="264" t="s">
        <v>126</v>
      </c>
      <c r="C183" s="264" t="s">
        <v>192</v>
      </c>
      <c r="D183" s="264" t="s">
        <v>413</v>
      </c>
      <c r="E183" s="264" t="s">
        <v>176</v>
      </c>
      <c r="F183" s="261">
        <v>687</v>
      </c>
    </row>
    <row r="184" spans="1:6" ht="25.5" x14ac:dyDescent="0.2">
      <c r="A184" s="262" t="s">
        <v>459</v>
      </c>
      <c r="B184" s="264" t="s">
        <v>126</v>
      </c>
      <c r="C184" s="264" t="s">
        <v>192</v>
      </c>
      <c r="D184" s="264" t="s">
        <v>413</v>
      </c>
      <c r="E184" s="264" t="s">
        <v>150</v>
      </c>
      <c r="F184" s="261">
        <v>687</v>
      </c>
    </row>
    <row r="185" spans="1:6" ht="25.5" x14ac:dyDescent="0.2">
      <c r="A185" s="262" t="s">
        <v>460</v>
      </c>
      <c r="B185" s="264" t="s">
        <v>126</v>
      </c>
      <c r="C185" s="264" t="s">
        <v>192</v>
      </c>
      <c r="D185" s="264" t="s">
        <v>413</v>
      </c>
      <c r="E185" s="264" t="s">
        <v>151</v>
      </c>
      <c r="F185" s="261">
        <v>687</v>
      </c>
    </row>
    <row r="186" spans="1:6" x14ac:dyDescent="0.2">
      <c r="A186" s="262" t="s">
        <v>479</v>
      </c>
      <c r="B186" s="264" t="s">
        <v>126</v>
      </c>
      <c r="C186" s="264" t="s">
        <v>78</v>
      </c>
      <c r="D186" s="264" t="s">
        <v>183</v>
      </c>
      <c r="E186" s="264" t="s">
        <v>176</v>
      </c>
      <c r="F186" s="261">
        <v>800000</v>
      </c>
    </row>
    <row r="187" spans="1:6" ht="25.5" customHeight="1" x14ac:dyDescent="0.2">
      <c r="A187" s="262" t="s">
        <v>724</v>
      </c>
      <c r="B187" s="264" t="s">
        <v>126</v>
      </c>
      <c r="C187" s="264" t="s">
        <v>78</v>
      </c>
      <c r="D187" s="264" t="s">
        <v>188</v>
      </c>
      <c r="E187" s="264" t="s">
        <v>176</v>
      </c>
      <c r="F187" s="261">
        <v>800000</v>
      </c>
    </row>
    <row r="188" spans="1:6" ht="25.5" x14ac:dyDescent="0.2">
      <c r="A188" s="262" t="s">
        <v>725</v>
      </c>
      <c r="B188" s="264" t="s">
        <v>126</v>
      </c>
      <c r="C188" s="264" t="s">
        <v>78</v>
      </c>
      <c r="D188" s="264" t="s">
        <v>189</v>
      </c>
      <c r="E188" s="264" t="s">
        <v>176</v>
      </c>
      <c r="F188" s="261">
        <v>800000</v>
      </c>
    </row>
    <row r="189" spans="1:6" ht="51" x14ac:dyDescent="0.2">
      <c r="A189" s="262" t="s">
        <v>853</v>
      </c>
      <c r="B189" s="264" t="s">
        <v>126</v>
      </c>
      <c r="C189" s="264" t="s">
        <v>78</v>
      </c>
      <c r="D189" s="264" t="s">
        <v>356</v>
      </c>
      <c r="E189" s="264" t="s">
        <v>176</v>
      </c>
      <c r="F189" s="261">
        <v>800000</v>
      </c>
    </row>
    <row r="190" spans="1:6" ht="51" x14ac:dyDescent="0.2">
      <c r="A190" s="262" t="s">
        <v>726</v>
      </c>
      <c r="B190" s="264" t="s">
        <v>126</v>
      </c>
      <c r="C190" s="264" t="s">
        <v>78</v>
      </c>
      <c r="D190" s="264" t="s">
        <v>587</v>
      </c>
      <c r="E190" s="264" t="s">
        <v>176</v>
      </c>
      <c r="F190" s="261">
        <v>800000</v>
      </c>
    </row>
    <row r="191" spans="1:6" ht="25.5" x14ac:dyDescent="0.2">
      <c r="A191" s="262" t="s">
        <v>459</v>
      </c>
      <c r="B191" s="264" t="s">
        <v>126</v>
      </c>
      <c r="C191" s="264" t="s">
        <v>78</v>
      </c>
      <c r="D191" s="264" t="s">
        <v>587</v>
      </c>
      <c r="E191" s="264" t="s">
        <v>150</v>
      </c>
      <c r="F191" s="261">
        <v>800000</v>
      </c>
    </row>
    <row r="192" spans="1:6" ht="25.5" x14ac:dyDescent="0.2">
      <c r="A192" s="262" t="s">
        <v>460</v>
      </c>
      <c r="B192" s="264" t="s">
        <v>126</v>
      </c>
      <c r="C192" s="264" t="s">
        <v>78</v>
      </c>
      <c r="D192" s="264" t="s">
        <v>587</v>
      </c>
      <c r="E192" s="264" t="s">
        <v>151</v>
      </c>
      <c r="F192" s="261">
        <v>800000</v>
      </c>
    </row>
    <row r="193" spans="1:6" x14ac:dyDescent="0.2">
      <c r="A193" s="262" t="s">
        <v>163</v>
      </c>
      <c r="B193" s="264" t="s">
        <v>126</v>
      </c>
      <c r="C193" s="264" t="s">
        <v>136</v>
      </c>
      <c r="D193" s="264" t="s">
        <v>183</v>
      </c>
      <c r="E193" s="264" t="s">
        <v>176</v>
      </c>
      <c r="F193" s="261">
        <v>21068004.5</v>
      </c>
    </row>
    <row r="194" spans="1:6" x14ac:dyDescent="0.2">
      <c r="A194" s="262" t="s">
        <v>4</v>
      </c>
      <c r="B194" s="264" t="s">
        <v>126</v>
      </c>
      <c r="C194" s="264" t="s">
        <v>137</v>
      </c>
      <c r="D194" s="264" t="s">
        <v>183</v>
      </c>
      <c r="E194" s="264" t="s">
        <v>176</v>
      </c>
      <c r="F194" s="261">
        <v>1610913.28</v>
      </c>
    </row>
    <row r="195" spans="1:6" ht="38.25" x14ac:dyDescent="0.2">
      <c r="A195" s="262" t="s">
        <v>724</v>
      </c>
      <c r="B195" s="264" t="s">
        <v>126</v>
      </c>
      <c r="C195" s="264" t="s">
        <v>137</v>
      </c>
      <c r="D195" s="264" t="s">
        <v>188</v>
      </c>
      <c r="E195" s="264" t="s">
        <v>176</v>
      </c>
      <c r="F195" s="261">
        <v>197600</v>
      </c>
    </row>
    <row r="196" spans="1:6" ht="25.5" customHeight="1" x14ac:dyDescent="0.2">
      <c r="A196" s="262" t="s">
        <v>727</v>
      </c>
      <c r="B196" s="264" t="s">
        <v>126</v>
      </c>
      <c r="C196" s="264" t="s">
        <v>137</v>
      </c>
      <c r="D196" s="264" t="s">
        <v>357</v>
      </c>
      <c r="E196" s="264" t="s">
        <v>176</v>
      </c>
      <c r="F196" s="261">
        <v>197600</v>
      </c>
    </row>
    <row r="197" spans="1:6" ht="38.25" x14ac:dyDescent="0.2">
      <c r="A197" s="262" t="s">
        <v>854</v>
      </c>
      <c r="B197" s="264" t="s">
        <v>126</v>
      </c>
      <c r="C197" s="264" t="s">
        <v>137</v>
      </c>
      <c r="D197" s="264" t="s">
        <v>358</v>
      </c>
      <c r="E197" s="264" t="s">
        <v>176</v>
      </c>
      <c r="F197" s="261">
        <v>197600</v>
      </c>
    </row>
    <row r="198" spans="1:6" ht="89.25" customHeight="1" x14ac:dyDescent="0.2">
      <c r="A198" s="262" t="s">
        <v>728</v>
      </c>
      <c r="B198" s="264" t="s">
        <v>126</v>
      </c>
      <c r="C198" s="264" t="s">
        <v>137</v>
      </c>
      <c r="D198" s="264" t="s">
        <v>590</v>
      </c>
      <c r="E198" s="264" t="s">
        <v>176</v>
      </c>
      <c r="F198" s="261">
        <v>197600</v>
      </c>
    </row>
    <row r="199" spans="1:6" ht="25.5" x14ac:dyDescent="0.2">
      <c r="A199" s="262" t="s">
        <v>459</v>
      </c>
      <c r="B199" s="264" t="s">
        <v>126</v>
      </c>
      <c r="C199" s="264" t="s">
        <v>137</v>
      </c>
      <c r="D199" s="264" t="s">
        <v>590</v>
      </c>
      <c r="E199" s="264" t="s">
        <v>150</v>
      </c>
      <c r="F199" s="261">
        <v>197600</v>
      </c>
    </row>
    <row r="200" spans="1:6" ht="25.5" x14ac:dyDescent="0.2">
      <c r="A200" s="262" t="s">
        <v>460</v>
      </c>
      <c r="B200" s="264" t="s">
        <v>126</v>
      </c>
      <c r="C200" s="264" t="s">
        <v>137</v>
      </c>
      <c r="D200" s="264" t="s">
        <v>590</v>
      </c>
      <c r="E200" s="264" t="s">
        <v>151</v>
      </c>
      <c r="F200" s="261">
        <v>197600</v>
      </c>
    </row>
    <row r="201" spans="1:6" ht="25.5" x14ac:dyDescent="0.2">
      <c r="A201" s="262" t="s">
        <v>729</v>
      </c>
      <c r="B201" s="264" t="s">
        <v>126</v>
      </c>
      <c r="C201" s="264" t="s">
        <v>137</v>
      </c>
      <c r="D201" s="264" t="s">
        <v>198</v>
      </c>
      <c r="E201" s="264" t="s">
        <v>176</v>
      </c>
      <c r="F201" s="261">
        <v>1413313.28</v>
      </c>
    </row>
    <row r="202" spans="1:6" ht="38.25" x14ac:dyDescent="0.2">
      <c r="A202" s="262" t="s">
        <v>730</v>
      </c>
      <c r="B202" s="264" t="s">
        <v>126</v>
      </c>
      <c r="C202" s="264" t="s">
        <v>137</v>
      </c>
      <c r="D202" s="264" t="s">
        <v>359</v>
      </c>
      <c r="E202" s="264" t="s">
        <v>176</v>
      </c>
      <c r="F202" s="261">
        <v>1413313.28</v>
      </c>
    </row>
    <row r="203" spans="1:6" ht="51" x14ac:dyDescent="0.2">
      <c r="A203" s="262" t="s">
        <v>855</v>
      </c>
      <c r="B203" s="264" t="s">
        <v>126</v>
      </c>
      <c r="C203" s="264" t="s">
        <v>137</v>
      </c>
      <c r="D203" s="264" t="s">
        <v>360</v>
      </c>
      <c r="E203" s="264" t="s">
        <v>176</v>
      </c>
      <c r="F203" s="261">
        <v>1234313.28</v>
      </c>
    </row>
    <row r="204" spans="1:6" ht="38.25" x14ac:dyDescent="0.2">
      <c r="A204" s="262" t="s">
        <v>889</v>
      </c>
      <c r="B204" s="264" t="s">
        <v>126</v>
      </c>
      <c r="C204" s="264" t="s">
        <v>137</v>
      </c>
      <c r="D204" s="264" t="s">
        <v>870</v>
      </c>
      <c r="E204" s="264" t="s">
        <v>176</v>
      </c>
      <c r="F204" s="261">
        <v>556730</v>
      </c>
    </row>
    <row r="205" spans="1:6" ht="25.5" x14ac:dyDescent="0.2">
      <c r="A205" s="262" t="s">
        <v>459</v>
      </c>
      <c r="B205" s="264" t="s">
        <v>126</v>
      </c>
      <c r="C205" s="264" t="s">
        <v>137</v>
      </c>
      <c r="D205" s="264" t="s">
        <v>870</v>
      </c>
      <c r="E205" s="264" t="s">
        <v>150</v>
      </c>
      <c r="F205" s="261">
        <v>556730</v>
      </c>
    </row>
    <row r="206" spans="1:6" ht="25.5" x14ac:dyDescent="0.2">
      <c r="A206" s="262" t="s">
        <v>460</v>
      </c>
      <c r="B206" s="264" t="s">
        <v>126</v>
      </c>
      <c r="C206" s="264" t="s">
        <v>137</v>
      </c>
      <c r="D206" s="264" t="s">
        <v>870</v>
      </c>
      <c r="E206" s="264" t="s">
        <v>151</v>
      </c>
      <c r="F206" s="261">
        <v>556730</v>
      </c>
    </row>
    <row r="207" spans="1:6" ht="89.25" customHeight="1" x14ac:dyDescent="0.2">
      <c r="A207" s="262" t="s">
        <v>728</v>
      </c>
      <c r="B207" s="264" t="s">
        <v>126</v>
      </c>
      <c r="C207" s="264" t="s">
        <v>137</v>
      </c>
      <c r="D207" s="264" t="s">
        <v>593</v>
      </c>
      <c r="E207" s="264" t="s">
        <v>176</v>
      </c>
      <c r="F207" s="261">
        <v>0</v>
      </c>
    </row>
    <row r="208" spans="1:6" ht="25.5" x14ac:dyDescent="0.2">
      <c r="A208" s="262" t="s">
        <v>459</v>
      </c>
      <c r="B208" s="264" t="s">
        <v>126</v>
      </c>
      <c r="C208" s="264" t="s">
        <v>137</v>
      </c>
      <c r="D208" s="264" t="s">
        <v>593</v>
      </c>
      <c r="E208" s="264" t="s">
        <v>150</v>
      </c>
      <c r="F208" s="261">
        <v>0</v>
      </c>
    </row>
    <row r="209" spans="1:6" ht="25.5" x14ac:dyDescent="0.2">
      <c r="A209" s="262" t="s">
        <v>460</v>
      </c>
      <c r="B209" s="264" t="s">
        <v>126</v>
      </c>
      <c r="C209" s="264" t="s">
        <v>137</v>
      </c>
      <c r="D209" s="264" t="s">
        <v>593</v>
      </c>
      <c r="E209" s="264" t="s">
        <v>151</v>
      </c>
      <c r="F209" s="261">
        <v>0</v>
      </c>
    </row>
    <row r="210" spans="1:6" ht="25.5" x14ac:dyDescent="0.2">
      <c r="A210" s="262" t="s">
        <v>890</v>
      </c>
      <c r="B210" s="264" t="s">
        <v>126</v>
      </c>
      <c r="C210" s="264" t="s">
        <v>137</v>
      </c>
      <c r="D210" s="264" t="s">
        <v>872</v>
      </c>
      <c r="E210" s="264" t="s">
        <v>176</v>
      </c>
      <c r="F210" s="261">
        <v>677583.28</v>
      </c>
    </row>
    <row r="211" spans="1:6" ht="25.5" x14ac:dyDescent="0.2">
      <c r="A211" s="262" t="s">
        <v>459</v>
      </c>
      <c r="B211" s="264" t="s">
        <v>126</v>
      </c>
      <c r="C211" s="264" t="s">
        <v>137</v>
      </c>
      <c r="D211" s="264" t="s">
        <v>872</v>
      </c>
      <c r="E211" s="264" t="s">
        <v>150</v>
      </c>
      <c r="F211" s="261">
        <v>677583.28</v>
      </c>
    </row>
    <row r="212" spans="1:6" ht="25.5" x14ac:dyDescent="0.2">
      <c r="A212" s="262" t="s">
        <v>460</v>
      </c>
      <c r="B212" s="264" t="s">
        <v>126</v>
      </c>
      <c r="C212" s="264" t="s">
        <v>137</v>
      </c>
      <c r="D212" s="264" t="s">
        <v>872</v>
      </c>
      <c r="E212" s="264" t="s">
        <v>151</v>
      </c>
      <c r="F212" s="261">
        <v>677583.28</v>
      </c>
    </row>
    <row r="213" spans="1:6" ht="51" x14ac:dyDescent="0.2">
      <c r="A213" s="262" t="s">
        <v>856</v>
      </c>
      <c r="B213" s="264" t="s">
        <v>126</v>
      </c>
      <c r="C213" s="264" t="s">
        <v>137</v>
      </c>
      <c r="D213" s="264" t="s">
        <v>514</v>
      </c>
      <c r="E213" s="264" t="s">
        <v>176</v>
      </c>
      <c r="F213" s="261">
        <v>179000</v>
      </c>
    </row>
    <row r="214" spans="1:6" ht="89.25" customHeight="1" x14ac:dyDescent="0.2">
      <c r="A214" s="262" t="s">
        <v>728</v>
      </c>
      <c r="B214" s="264" t="s">
        <v>126</v>
      </c>
      <c r="C214" s="264" t="s">
        <v>137</v>
      </c>
      <c r="D214" s="264" t="s">
        <v>594</v>
      </c>
      <c r="E214" s="264" t="s">
        <v>176</v>
      </c>
      <c r="F214" s="261">
        <v>179000</v>
      </c>
    </row>
    <row r="215" spans="1:6" ht="25.5" x14ac:dyDescent="0.2">
      <c r="A215" s="262" t="s">
        <v>459</v>
      </c>
      <c r="B215" s="264" t="s">
        <v>126</v>
      </c>
      <c r="C215" s="264" t="s">
        <v>137</v>
      </c>
      <c r="D215" s="264" t="s">
        <v>594</v>
      </c>
      <c r="E215" s="264" t="s">
        <v>150</v>
      </c>
      <c r="F215" s="261">
        <v>179000</v>
      </c>
    </row>
    <row r="216" spans="1:6" ht="25.5" x14ac:dyDescent="0.2">
      <c r="A216" s="262" t="s">
        <v>460</v>
      </c>
      <c r="B216" s="264" t="s">
        <v>126</v>
      </c>
      <c r="C216" s="264" t="s">
        <v>137</v>
      </c>
      <c r="D216" s="264" t="s">
        <v>594</v>
      </c>
      <c r="E216" s="264" t="s">
        <v>151</v>
      </c>
      <c r="F216" s="261">
        <v>179000</v>
      </c>
    </row>
    <row r="217" spans="1:6" x14ac:dyDescent="0.2">
      <c r="A217" s="262" t="s">
        <v>480</v>
      </c>
      <c r="B217" s="264" t="s">
        <v>126</v>
      </c>
      <c r="C217" s="264" t="s">
        <v>84</v>
      </c>
      <c r="D217" s="264" t="s">
        <v>183</v>
      </c>
      <c r="E217" s="264" t="s">
        <v>176</v>
      </c>
      <c r="F217" s="261">
        <v>150000</v>
      </c>
    </row>
    <row r="218" spans="1:6" ht="25.5" customHeight="1" x14ac:dyDescent="0.2">
      <c r="A218" s="262" t="s">
        <v>724</v>
      </c>
      <c r="B218" s="264" t="s">
        <v>126</v>
      </c>
      <c r="C218" s="264" t="s">
        <v>84</v>
      </c>
      <c r="D218" s="264" t="s">
        <v>188</v>
      </c>
      <c r="E218" s="264" t="s">
        <v>176</v>
      </c>
      <c r="F218" s="261">
        <v>150000</v>
      </c>
    </row>
    <row r="219" spans="1:6" ht="25.5" x14ac:dyDescent="0.2">
      <c r="A219" s="262" t="s">
        <v>727</v>
      </c>
      <c r="B219" s="264" t="s">
        <v>126</v>
      </c>
      <c r="C219" s="264" t="s">
        <v>84</v>
      </c>
      <c r="D219" s="264" t="s">
        <v>357</v>
      </c>
      <c r="E219" s="264" t="s">
        <v>176</v>
      </c>
      <c r="F219" s="261">
        <v>150000</v>
      </c>
    </row>
    <row r="220" spans="1:6" ht="51" x14ac:dyDescent="0.2">
      <c r="A220" s="262" t="s">
        <v>731</v>
      </c>
      <c r="B220" s="264" t="s">
        <v>126</v>
      </c>
      <c r="C220" s="264" t="s">
        <v>84</v>
      </c>
      <c r="D220" s="264" t="s">
        <v>363</v>
      </c>
      <c r="E220" s="264" t="s">
        <v>176</v>
      </c>
      <c r="F220" s="261">
        <v>150000</v>
      </c>
    </row>
    <row r="221" spans="1:6" ht="51" x14ac:dyDescent="0.2">
      <c r="A221" s="262" t="s">
        <v>732</v>
      </c>
      <c r="B221" s="264" t="s">
        <v>126</v>
      </c>
      <c r="C221" s="264" t="s">
        <v>84</v>
      </c>
      <c r="D221" s="264" t="s">
        <v>597</v>
      </c>
      <c r="E221" s="264" t="s">
        <v>176</v>
      </c>
      <c r="F221" s="261">
        <v>150000</v>
      </c>
    </row>
    <row r="222" spans="1:6" ht="25.5" x14ac:dyDescent="0.2">
      <c r="A222" s="262" t="s">
        <v>459</v>
      </c>
      <c r="B222" s="264" t="s">
        <v>126</v>
      </c>
      <c r="C222" s="264" t="s">
        <v>84</v>
      </c>
      <c r="D222" s="264" t="s">
        <v>597</v>
      </c>
      <c r="E222" s="264" t="s">
        <v>150</v>
      </c>
      <c r="F222" s="261">
        <v>150000</v>
      </c>
    </row>
    <row r="223" spans="1:6" ht="25.5" x14ac:dyDescent="0.2">
      <c r="A223" s="262" t="s">
        <v>460</v>
      </c>
      <c r="B223" s="264" t="s">
        <v>126</v>
      </c>
      <c r="C223" s="264" t="s">
        <v>84</v>
      </c>
      <c r="D223" s="264" t="s">
        <v>597</v>
      </c>
      <c r="E223" s="264" t="s">
        <v>151</v>
      </c>
      <c r="F223" s="261">
        <v>150000</v>
      </c>
    </row>
    <row r="224" spans="1:6" x14ac:dyDescent="0.2">
      <c r="A224" s="262" t="s">
        <v>482</v>
      </c>
      <c r="B224" s="264" t="s">
        <v>126</v>
      </c>
      <c r="C224" s="264" t="s">
        <v>14</v>
      </c>
      <c r="D224" s="264" t="s">
        <v>183</v>
      </c>
      <c r="E224" s="264" t="s">
        <v>176</v>
      </c>
      <c r="F224" s="261">
        <v>15186404.5</v>
      </c>
    </row>
    <row r="225" spans="1:6" ht="38.25" x14ac:dyDescent="0.2">
      <c r="A225" s="262" t="s">
        <v>724</v>
      </c>
      <c r="B225" s="264" t="s">
        <v>126</v>
      </c>
      <c r="C225" s="264" t="s">
        <v>14</v>
      </c>
      <c r="D225" s="264" t="s">
        <v>188</v>
      </c>
      <c r="E225" s="264" t="s">
        <v>176</v>
      </c>
      <c r="F225" s="261">
        <v>15186404.5</v>
      </c>
    </row>
    <row r="226" spans="1:6" ht="25.5" x14ac:dyDescent="0.2">
      <c r="A226" s="262" t="s">
        <v>733</v>
      </c>
      <c r="B226" s="264" t="s">
        <v>126</v>
      </c>
      <c r="C226" s="264" t="s">
        <v>14</v>
      </c>
      <c r="D226" s="264" t="s">
        <v>190</v>
      </c>
      <c r="E226" s="264" t="s">
        <v>176</v>
      </c>
      <c r="F226" s="261">
        <v>15186404.5</v>
      </c>
    </row>
    <row r="227" spans="1:6" ht="25.5" x14ac:dyDescent="0.2">
      <c r="A227" s="262" t="s">
        <v>481</v>
      </c>
      <c r="B227" s="264" t="s">
        <v>126</v>
      </c>
      <c r="C227" s="264" t="s">
        <v>14</v>
      </c>
      <c r="D227" s="264" t="s">
        <v>362</v>
      </c>
      <c r="E227" s="264" t="s">
        <v>176</v>
      </c>
      <c r="F227" s="261">
        <v>1750000</v>
      </c>
    </row>
    <row r="228" spans="1:6" ht="25.5" x14ac:dyDescent="0.2">
      <c r="A228" s="262" t="s">
        <v>734</v>
      </c>
      <c r="B228" s="264" t="s">
        <v>126</v>
      </c>
      <c r="C228" s="264" t="s">
        <v>14</v>
      </c>
      <c r="D228" s="264" t="s">
        <v>600</v>
      </c>
      <c r="E228" s="264" t="s">
        <v>176</v>
      </c>
      <c r="F228" s="261">
        <v>1750000</v>
      </c>
    </row>
    <row r="229" spans="1:6" ht="25.5" x14ac:dyDescent="0.2">
      <c r="A229" s="262" t="s">
        <v>459</v>
      </c>
      <c r="B229" s="264" t="s">
        <v>126</v>
      </c>
      <c r="C229" s="264" t="s">
        <v>14</v>
      </c>
      <c r="D229" s="264" t="s">
        <v>600</v>
      </c>
      <c r="E229" s="264" t="s">
        <v>150</v>
      </c>
      <c r="F229" s="261">
        <v>1750000</v>
      </c>
    </row>
    <row r="230" spans="1:6" ht="25.5" x14ac:dyDescent="0.2">
      <c r="A230" s="262" t="s">
        <v>460</v>
      </c>
      <c r="B230" s="264" t="s">
        <v>126</v>
      </c>
      <c r="C230" s="264" t="s">
        <v>14</v>
      </c>
      <c r="D230" s="264" t="s">
        <v>600</v>
      </c>
      <c r="E230" s="264" t="s">
        <v>151</v>
      </c>
      <c r="F230" s="261">
        <v>1750000</v>
      </c>
    </row>
    <row r="231" spans="1:6" ht="25.5" x14ac:dyDescent="0.2">
      <c r="A231" s="262" t="s">
        <v>735</v>
      </c>
      <c r="B231" s="264" t="s">
        <v>126</v>
      </c>
      <c r="C231" s="264" t="s">
        <v>14</v>
      </c>
      <c r="D231" s="264" t="s">
        <v>602</v>
      </c>
      <c r="E231" s="264" t="s">
        <v>176</v>
      </c>
      <c r="F231" s="261">
        <v>3700000</v>
      </c>
    </row>
    <row r="232" spans="1:6" ht="25.5" x14ac:dyDescent="0.2">
      <c r="A232" s="262" t="s">
        <v>736</v>
      </c>
      <c r="B232" s="264" t="s">
        <v>126</v>
      </c>
      <c r="C232" s="264" t="s">
        <v>14</v>
      </c>
      <c r="D232" s="264" t="s">
        <v>604</v>
      </c>
      <c r="E232" s="264" t="s">
        <v>176</v>
      </c>
      <c r="F232" s="261">
        <v>3700000</v>
      </c>
    </row>
    <row r="233" spans="1:6" ht="25.5" x14ac:dyDescent="0.2">
      <c r="A233" s="262" t="s">
        <v>459</v>
      </c>
      <c r="B233" s="264" t="s">
        <v>126</v>
      </c>
      <c r="C233" s="264" t="s">
        <v>14</v>
      </c>
      <c r="D233" s="264" t="s">
        <v>604</v>
      </c>
      <c r="E233" s="264" t="s">
        <v>150</v>
      </c>
      <c r="F233" s="261">
        <v>3700000</v>
      </c>
    </row>
    <row r="234" spans="1:6" ht="25.5" x14ac:dyDescent="0.2">
      <c r="A234" s="262" t="s">
        <v>460</v>
      </c>
      <c r="B234" s="264" t="s">
        <v>126</v>
      </c>
      <c r="C234" s="264" t="s">
        <v>14</v>
      </c>
      <c r="D234" s="264" t="s">
        <v>604</v>
      </c>
      <c r="E234" s="264" t="s">
        <v>151</v>
      </c>
      <c r="F234" s="261">
        <v>3700000</v>
      </c>
    </row>
    <row r="235" spans="1:6" ht="25.5" x14ac:dyDescent="0.2">
      <c r="A235" s="262" t="s">
        <v>914</v>
      </c>
      <c r="B235" s="264" t="s">
        <v>126</v>
      </c>
      <c r="C235" s="264" t="s">
        <v>14</v>
      </c>
      <c r="D235" s="264" t="s">
        <v>907</v>
      </c>
      <c r="E235" s="264" t="s">
        <v>176</v>
      </c>
      <c r="F235" s="261">
        <v>9736404.5</v>
      </c>
    </row>
    <row r="236" spans="1:6" ht="25.5" x14ac:dyDescent="0.2">
      <c r="A236" s="262" t="s">
        <v>915</v>
      </c>
      <c r="B236" s="264" t="s">
        <v>126</v>
      </c>
      <c r="C236" s="264" t="s">
        <v>14</v>
      </c>
      <c r="D236" s="264" t="s">
        <v>956</v>
      </c>
      <c r="E236" s="264" t="s">
        <v>176</v>
      </c>
      <c r="F236" s="261">
        <v>9736404.5</v>
      </c>
    </row>
    <row r="237" spans="1:6" ht="25.5" x14ac:dyDescent="0.2">
      <c r="A237" s="262" t="s">
        <v>459</v>
      </c>
      <c r="B237" s="264" t="s">
        <v>126</v>
      </c>
      <c r="C237" s="264" t="s">
        <v>14</v>
      </c>
      <c r="D237" s="264" t="s">
        <v>956</v>
      </c>
      <c r="E237" s="264" t="s">
        <v>150</v>
      </c>
      <c r="F237" s="261">
        <v>9736404.5</v>
      </c>
    </row>
    <row r="238" spans="1:6" ht="25.5" x14ac:dyDescent="0.2">
      <c r="A238" s="262" t="s">
        <v>460</v>
      </c>
      <c r="B238" s="264" t="s">
        <v>126</v>
      </c>
      <c r="C238" s="264" t="s">
        <v>14</v>
      </c>
      <c r="D238" s="264" t="s">
        <v>956</v>
      </c>
      <c r="E238" s="264" t="s">
        <v>151</v>
      </c>
      <c r="F238" s="261">
        <v>9736404.5</v>
      </c>
    </row>
    <row r="239" spans="1:6" x14ac:dyDescent="0.2">
      <c r="A239" s="262" t="s">
        <v>484</v>
      </c>
      <c r="B239" s="264" t="s">
        <v>126</v>
      </c>
      <c r="C239" s="264" t="s">
        <v>121</v>
      </c>
      <c r="D239" s="264" t="s">
        <v>183</v>
      </c>
      <c r="E239" s="264" t="s">
        <v>176</v>
      </c>
      <c r="F239" s="261">
        <v>4120686.72</v>
      </c>
    </row>
    <row r="240" spans="1:6" ht="38.25" x14ac:dyDescent="0.2">
      <c r="A240" s="262" t="s">
        <v>724</v>
      </c>
      <c r="B240" s="264" t="s">
        <v>126</v>
      </c>
      <c r="C240" s="264" t="s">
        <v>121</v>
      </c>
      <c r="D240" s="264" t="s">
        <v>188</v>
      </c>
      <c r="E240" s="264" t="s">
        <v>176</v>
      </c>
      <c r="F240" s="261">
        <v>4120686.72</v>
      </c>
    </row>
    <row r="241" spans="1:6" ht="25.5" x14ac:dyDescent="0.2">
      <c r="A241" s="262" t="s">
        <v>727</v>
      </c>
      <c r="B241" s="264" t="s">
        <v>126</v>
      </c>
      <c r="C241" s="264" t="s">
        <v>121</v>
      </c>
      <c r="D241" s="264" t="s">
        <v>357</v>
      </c>
      <c r="E241" s="264" t="s">
        <v>176</v>
      </c>
      <c r="F241" s="261">
        <v>4120686.72</v>
      </c>
    </row>
    <row r="242" spans="1:6" ht="25.5" x14ac:dyDescent="0.2">
      <c r="A242" s="262" t="s">
        <v>770</v>
      </c>
      <c r="B242" s="264" t="s">
        <v>126</v>
      </c>
      <c r="C242" s="264" t="s">
        <v>121</v>
      </c>
      <c r="D242" s="264" t="s">
        <v>366</v>
      </c>
      <c r="E242" s="264" t="s">
        <v>176</v>
      </c>
      <c r="F242" s="261">
        <v>4120686.72</v>
      </c>
    </row>
    <row r="243" spans="1:6" ht="89.25" customHeight="1" x14ac:dyDescent="0.2">
      <c r="A243" s="262" t="s">
        <v>728</v>
      </c>
      <c r="B243" s="264" t="s">
        <v>126</v>
      </c>
      <c r="C243" s="264" t="s">
        <v>121</v>
      </c>
      <c r="D243" s="264" t="s">
        <v>605</v>
      </c>
      <c r="E243" s="264" t="s">
        <v>176</v>
      </c>
      <c r="F243" s="261">
        <v>4120686.72</v>
      </c>
    </row>
    <row r="244" spans="1:6" ht="51" x14ac:dyDescent="0.2">
      <c r="A244" s="262" t="s">
        <v>462</v>
      </c>
      <c r="B244" s="264" t="s">
        <v>126</v>
      </c>
      <c r="C244" s="264" t="s">
        <v>121</v>
      </c>
      <c r="D244" s="264" t="s">
        <v>605</v>
      </c>
      <c r="E244" s="264" t="s">
        <v>16</v>
      </c>
      <c r="F244" s="261">
        <v>4120686.72</v>
      </c>
    </row>
    <row r="245" spans="1:6" x14ac:dyDescent="0.2">
      <c r="A245" s="262" t="s">
        <v>737</v>
      </c>
      <c r="B245" s="264" t="s">
        <v>126</v>
      </c>
      <c r="C245" s="264" t="s">
        <v>121</v>
      </c>
      <c r="D245" s="264" t="s">
        <v>605</v>
      </c>
      <c r="E245" s="264" t="s">
        <v>607</v>
      </c>
      <c r="F245" s="261">
        <v>4120686.72</v>
      </c>
    </row>
    <row r="246" spans="1:6" ht="25.5" x14ac:dyDescent="0.2">
      <c r="A246" s="262" t="s">
        <v>459</v>
      </c>
      <c r="B246" s="264" t="s">
        <v>126</v>
      </c>
      <c r="C246" s="264" t="s">
        <v>121</v>
      </c>
      <c r="D246" s="264" t="s">
        <v>605</v>
      </c>
      <c r="E246" s="264" t="s">
        <v>150</v>
      </c>
      <c r="F246" s="261">
        <v>0</v>
      </c>
    </row>
    <row r="247" spans="1:6" ht="25.5" x14ac:dyDescent="0.2">
      <c r="A247" s="262" t="s">
        <v>460</v>
      </c>
      <c r="B247" s="264" t="s">
        <v>126</v>
      </c>
      <c r="C247" s="264" t="s">
        <v>121</v>
      </c>
      <c r="D247" s="264" t="s">
        <v>605</v>
      </c>
      <c r="E247" s="264" t="s">
        <v>151</v>
      </c>
      <c r="F247" s="261">
        <v>0</v>
      </c>
    </row>
    <row r="248" spans="1:6" x14ac:dyDescent="0.2">
      <c r="A248" s="262" t="s">
        <v>738</v>
      </c>
      <c r="B248" s="264" t="s">
        <v>126</v>
      </c>
      <c r="C248" s="264" t="s">
        <v>609</v>
      </c>
      <c r="D248" s="264" t="s">
        <v>183</v>
      </c>
      <c r="E248" s="264" t="s">
        <v>176</v>
      </c>
      <c r="F248" s="261">
        <v>300000</v>
      </c>
    </row>
    <row r="249" spans="1:6" ht="12.75" customHeight="1" x14ac:dyDescent="0.2">
      <c r="A249" s="262" t="s">
        <v>739</v>
      </c>
      <c r="B249" s="264" t="s">
        <v>126</v>
      </c>
      <c r="C249" s="264" t="s">
        <v>611</v>
      </c>
      <c r="D249" s="264" t="s">
        <v>183</v>
      </c>
      <c r="E249" s="264" t="s">
        <v>176</v>
      </c>
      <c r="F249" s="261">
        <v>300000</v>
      </c>
    </row>
    <row r="250" spans="1:6" ht="38.25" x14ac:dyDescent="0.2">
      <c r="A250" s="262" t="s">
        <v>724</v>
      </c>
      <c r="B250" s="264" t="s">
        <v>126</v>
      </c>
      <c r="C250" s="264" t="s">
        <v>611</v>
      </c>
      <c r="D250" s="264" t="s">
        <v>188</v>
      </c>
      <c r="E250" s="264" t="s">
        <v>176</v>
      </c>
      <c r="F250" s="261">
        <v>300000</v>
      </c>
    </row>
    <row r="251" spans="1:6" ht="25.5" x14ac:dyDescent="0.2">
      <c r="A251" s="262" t="s">
        <v>733</v>
      </c>
      <c r="B251" s="264" t="s">
        <v>126</v>
      </c>
      <c r="C251" s="264" t="s">
        <v>611</v>
      </c>
      <c r="D251" s="264" t="s">
        <v>190</v>
      </c>
      <c r="E251" s="264" t="s">
        <v>176</v>
      </c>
      <c r="F251" s="261">
        <v>300000</v>
      </c>
    </row>
    <row r="252" spans="1:6" ht="25.5" x14ac:dyDescent="0.2">
      <c r="A252" s="262" t="s">
        <v>740</v>
      </c>
      <c r="B252" s="264" t="s">
        <v>126</v>
      </c>
      <c r="C252" s="264" t="s">
        <v>611</v>
      </c>
      <c r="D252" s="264" t="s">
        <v>612</v>
      </c>
      <c r="E252" s="264" t="s">
        <v>176</v>
      </c>
      <c r="F252" s="261">
        <v>0</v>
      </c>
    </row>
    <row r="253" spans="1:6" ht="51" x14ac:dyDescent="0.2">
      <c r="A253" s="262" t="s">
        <v>741</v>
      </c>
      <c r="B253" s="264" t="s">
        <v>126</v>
      </c>
      <c r="C253" s="264" t="s">
        <v>611</v>
      </c>
      <c r="D253" s="264" t="s">
        <v>614</v>
      </c>
      <c r="E253" s="264" t="s">
        <v>176</v>
      </c>
      <c r="F253" s="261">
        <v>0</v>
      </c>
    </row>
    <row r="254" spans="1:6" ht="25.5" x14ac:dyDescent="0.2">
      <c r="A254" s="262" t="s">
        <v>459</v>
      </c>
      <c r="B254" s="264" t="s">
        <v>126</v>
      </c>
      <c r="C254" s="264" t="s">
        <v>611</v>
      </c>
      <c r="D254" s="264" t="s">
        <v>614</v>
      </c>
      <c r="E254" s="264" t="s">
        <v>150</v>
      </c>
      <c r="F254" s="261">
        <v>0</v>
      </c>
    </row>
    <row r="255" spans="1:6" ht="25.5" x14ac:dyDescent="0.2">
      <c r="A255" s="262" t="s">
        <v>460</v>
      </c>
      <c r="B255" s="264" t="s">
        <v>126</v>
      </c>
      <c r="C255" s="264" t="s">
        <v>611</v>
      </c>
      <c r="D255" s="264" t="s">
        <v>614</v>
      </c>
      <c r="E255" s="264" t="s">
        <v>151</v>
      </c>
      <c r="F255" s="261">
        <v>0</v>
      </c>
    </row>
    <row r="256" spans="1:6" x14ac:dyDescent="0.2">
      <c r="A256" s="262" t="s">
        <v>483</v>
      </c>
      <c r="B256" s="264" t="s">
        <v>126</v>
      </c>
      <c r="C256" s="264" t="s">
        <v>611</v>
      </c>
      <c r="D256" s="264" t="s">
        <v>365</v>
      </c>
      <c r="E256" s="264" t="s">
        <v>176</v>
      </c>
      <c r="F256" s="261">
        <v>300000</v>
      </c>
    </row>
    <row r="257" spans="1:7" ht="51" x14ac:dyDescent="0.2">
      <c r="A257" s="262" t="s">
        <v>741</v>
      </c>
      <c r="B257" s="264" t="s">
        <v>126</v>
      </c>
      <c r="C257" s="264" t="s">
        <v>611</v>
      </c>
      <c r="D257" s="264" t="s">
        <v>615</v>
      </c>
      <c r="E257" s="264" t="s">
        <v>176</v>
      </c>
      <c r="F257" s="261">
        <v>300000</v>
      </c>
    </row>
    <row r="258" spans="1:7" ht="25.5" x14ac:dyDescent="0.2">
      <c r="A258" s="262" t="s">
        <v>459</v>
      </c>
      <c r="B258" s="264" t="s">
        <v>126</v>
      </c>
      <c r="C258" s="264" t="s">
        <v>611</v>
      </c>
      <c r="D258" s="264" t="s">
        <v>615</v>
      </c>
      <c r="E258" s="264" t="s">
        <v>150</v>
      </c>
      <c r="F258" s="261">
        <v>300000</v>
      </c>
    </row>
    <row r="259" spans="1:7" ht="25.5" x14ac:dyDescent="0.2">
      <c r="A259" s="262" t="s">
        <v>460</v>
      </c>
      <c r="B259" s="264" t="s">
        <v>126</v>
      </c>
      <c r="C259" s="264" t="s">
        <v>611</v>
      </c>
      <c r="D259" s="264" t="s">
        <v>615</v>
      </c>
      <c r="E259" s="264" t="s">
        <v>151</v>
      </c>
      <c r="F259" s="261">
        <v>300000</v>
      </c>
    </row>
    <row r="260" spans="1:7" x14ac:dyDescent="0.2">
      <c r="A260" s="262" t="s">
        <v>29</v>
      </c>
      <c r="B260" s="264" t="s">
        <v>126</v>
      </c>
      <c r="C260" s="264" t="s">
        <v>9</v>
      </c>
      <c r="D260" s="264" t="s">
        <v>183</v>
      </c>
      <c r="E260" s="264" t="s">
        <v>176</v>
      </c>
      <c r="F260" s="261">
        <v>5284211.5199999996</v>
      </c>
    </row>
    <row r="261" spans="1:7" x14ac:dyDescent="0.2">
      <c r="A261" s="262" t="s">
        <v>99</v>
      </c>
      <c r="B261" s="264" t="s">
        <v>126</v>
      </c>
      <c r="C261" s="264" t="s">
        <v>47</v>
      </c>
      <c r="D261" s="264" t="s">
        <v>183</v>
      </c>
      <c r="E261" s="264" t="s">
        <v>176</v>
      </c>
      <c r="F261" s="261">
        <v>5284211.5199999996</v>
      </c>
    </row>
    <row r="262" spans="1:7" ht="38.25" x14ac:dyDescent="0.2">
      <c r="A262" s="262" t="s">
        <v>742</v>
      </c>
      <c r="B262" s="264" t="s">
        <v>126</v>
      </c>
      <c r="C262" s="264" t="s">
        <v>47</v>
      </c>
      <c r="D262" s="264" t="s">
        <v>199</v>
      </c>
      <c r="E262" s="264" t="s">
        <v>176</v>
      </c>
      <c r="F262" s="261">
        <v>5284211.5199999996</v>
      </c>
    </row>
    <row r="263" spans="1:7" x14ac:dyDescent="0.2">
      <c r="A263" s="262" t="s">
        <v>743</v>
      </c>
      <c r="B263" s="264" t="s">
        <v>126</v>
      </c>
      <c r="C263" s="264" t="s">
        <v>47</v>
      </c>
      <c r="D263" s="264" t="s">
        <v>200</v>
      </c>
      <c r="E263" s="264" t="s">
        <v>176</v>
      </c>
      <c r="F263" s="261">
        <v>1738445.39</v>
      </c>
      <c r="G263" s="177"/>
    </row>
    <row r="264" spans="1:7" x14ac:dyDescent="0.2">
      <c r="A264" s="262" t="s">
        <v>744</v>
      </c>
      <c r="B264" s="264" t="s">
        <v>126</v>
      </c>
      <c r="C264" s="264" t="s">
        <v>47</v>
      </c>
      <c r="D264" s="264" t="s">
        <v>367</v>
      </c>
      <c r="E264" s="264" t="s">
        <v>176</v>
      </c>
      <c r="F264" s="261">
        <v>1738445.39</v>
      </c>
      <c r="G264" s="177"/>
    </row>
    <row r="265" spans="1:7" ht="38.25" x14ac:dyDescent="0.2">
      <c r="A265" s="262" t="s">
        <v>745</v>
      </c>
      <c r="B265" s="264" t="s">
        <v>126</v>
      </c>
      <c r="C265" s="264" t="s">
        <v>47</v>
      </c>
      <c r="D265" s="264" t="s">
        <v>620</v>
      </c>
      <c r="E265" s="264" t="s">
        <v>176</v>
      </c>
      <c r="F265" s="261">
        <v>193400</v>
      </c>
      <c r="G265" s="177"/>
    </row>
    <row r="266" spans="1:7" ht="51" x14ac:dyDescent="0.2">
      <c r="A266" s="262" t="s">
        <v>462</v>
      </c>
      <c r="B266" s="264" t="s">
        <v>126</v>
      </c>
      <c r="C266" s="264" t="s">
        <v>47</v>
      </c>
      <c r="D266" s="264" t="s">
        <v>620</v>
      </c>
      <c r="E266" s="264" t="s">
        <v>16</v>
      </c>
      <c r="F266" s="261">
        <v>193400</v>
      </c>
      <c r="G266" s="177"/>
    </row>
    <row r="267" spans="1:7" x14ac:dyDescent="0.2">
      <c r="A267" s="262" t="s">
        <v>737</v>
      </c>
      <c r="B267" s="264" t="s">
        <v>126</v>
      </c>
      <c r="C267" s="264" t="s">
        <v>47</v>
      </c>
      <c r="D267" s="264" t="s">
        <v>620</v>
      </c>
      <c r="E267" s="264" t="s">
        <v>607</v>
      </c>
      <c r="F267" s="261">
        <v>193400</v>
      </c>
      <c r="G267" s="177"/>
    </row>
    <row r="268" spans="1:7" ht="51" x14ac:dyDescent="0.2">
      <c r="A268" s="262" t="s">
        <v>746</v>
      </c>
      <c r="B268" s="264" t="s">
        <v>126</v>
      </c>
      <c r="C268" s="264" t="s">
        <v>47</v>
      </c>
      <c r="D268" s="264" t="s">
        <v>622</v>
      </c>
      <c r="E268" s="264" t="s">
        <v>176</v>
      </c>
      <c r="F268" s="261">
        <v>1528200</v>
      </c>
      <c r="G268" s="177"/>
    </row>
    <row r="269" spans="1:7" s="177" customFormat="1" ht="51" x14ac:dyDescent="0.2">
      <c r="A269" s="262" t="s">
        <v>462</v>
      </c>
      <c r="B269" s="264" t="s">
        <v>126</v>
      </c>
      <c r="C269" s="264" t="s">
        <v>47</v>
      </c>
      <c r="D269" s="264" t="s">
        <v>622</v>
      </c>
      <c r="E269" s="264" t="s">
        <v>16</v>
      </c>
      <c r="F269" s="261">
        <v>486904.6</v>
      </c>
    </row>
    <row r="270" spans="1:7" x14ac:dyDescent="0.2">
      <c r="A270" s="262" t="s">
        <v>737</v>
      </c>
      <c r="B270" s="264" t="s">
        <v>126</v>
      </c>
      <c r="C270" s="264" t="s">
        <v>47</v>
      </c>
      <c r="D270" s="264" t="s">
        <v>622</v>
      </c>
      <c r="E270" s="264" t="s">
        <v>607</v>
      </c>
      <c r="F270" s="261">
        <v>486904.6</v>
      </c>
    </row>
    <row r="271" spans="1:7" ht="25.5" x14ac:dyDescent="0.2">
      <c r="A271" s="262" t="s">
        <v>459</v>
      </c>
      <c r="B271" s="264" t="s">
        <v>126</v>
      </c>
      <c r="C271" s="264" t="s">
        <v>47</v>
      </c>
      <c r="D271" s="264" t="s">
        <v>622</v>
      </c>
      <c r="E271" s="264" t="s">
        <v>150</v>
      </c>
      <c r="F271" s="261">
        <v>1041295.4</v>
      </c>
    </row>
    <row r="272" spans="1:7" ht="25.5" x14ac:dyDescent="0.2">
      <c r="A272" s="262" t="s">
        <v>460</v>
      </c>
      <c r="B272" s="264" t="s">
        <v>126</v>
      </c>
      <c r="C272" s="264" t="s">
        <v>47</v>
      </c>
      <c r="D272" s="264" t="s">
        <v>622</v>
      </c>
      <c r="E272" s="264" t="s">
        <v>151</v>
      </c>
      <c r="F272" s="261">
        <v>1041295.4</v>
      </c>
    </row>
    <row r="273" spans="1:6" ht="51" x14ac:dyDescent="0.2">
      <c r="A273" s="262" t="s">
        <v>891</v>
      </c>
      <c r="B273" s="264" t="s">
        <v>126</v>
      </c>
      <c r="C273" s="264" t="s">
        <v>47</v>
      </c>
      <c r="D273" s="264" t="s">
        <v>874</v>
      </c>
      <c r="E273" s="264" t="s">
        <v>176</v>
      </c>
      <c r="F273" s="261">
        <v>4000</v>
      </c>
    </row>
    <row r="274" spans="1:6" ht="25.5" x14ac:dyDescent="0.2">
      <c r="A274" s="262" t="s">
        <v>459</v>
      </c>
      <c r="B274" s="264" t="s">
        <v>126</v>
      </c>
      <c r="C274" s="264" t="s">
        <v>47</v>
      </c>
      <c r="D274" s="264" t="s">
        <v>874</v>
      </c>
      <c r="E274" s="264" t="s">
        <v>150</v>
      </c>
      <c r="F274" s="261">
        <v>4000</v>
      </c>
    </row>
    <row r="275" spans="1:6" ht="25.5" x14ac:dyDescent="0.2">
      <c r="A275" s="262" t="s">
        <v>460</v>
      </c>
      <c r="B275" s="264" t="s">
        <v>126</v>
      </c>
      <c r="C275" s="264" t="s">
        <v>47</v>
      </c>
      <c r="D275" s="264" t="s">
        <v>874</v>
      </c>
      <c r="E275" s="264" t="s">
        <v>151</v>
      </c>
      <c r="F275" s="261">
        <v>4000</v>
      </c>
    </row>
    <row r="276" spans="1:6" ht="38.25" customHeight="1" x14ac:dyDescent="0.2">
      <c r="A276" s="262" t="s">
        <v>892</v>
      </c>
      <c r="B276" s="264" t="s">
        <v>126</v>
      </c>
      <c r="C276" s="264" t="s">
        <v>47</v>
      </c>
      <c r="D276" s="264" t="s">
        <v>876</v>
      </c>
      <c r="E276" s="264" t="s">
        <v>176</v>
      </c>
      <c r="F276" s="261">
        <v>2645.39</v>
      </c>
    </row>
    <row r="277" spans="1:6" ht="25.5" x14ac:dyDescent="0.2">
      <c r="A277" s="262" t="s">
        <v>459</v>
      </c>
      <c r="B277" s="264" t="s">
        <v>126</v>
      </c>
      <c r="C277" s="264" t="s">
        <v>47</v>
      </c>
      <c r="D277" s="264" t="s">
        <v>876</v>
      </c>
      <c r="E277" s="264" t="s">
        <v>150</v>
      </c>
      <c r="F277" s="261">
        <v>2645.39</v>
      </c>
    </row>
    <row r="278" spans="1:6" ht="25.5" x14ac:dyDescent="0.2">
      <c r="A278" s="262" t="s">
        <v>460</v>
      </c>
      <c r="B278" s="264" t="s">
        <v>126</v>
      </c>
      <c r="C278" s="264" t="s">
        <v>47</v>
      </c>
      <c r="D278" s="264" t="s">
        <v>876</v>
      </c>
      <c r="E278" s="264" t="s">
        <v>151</v>
      </c>
      <c r="F278" s="261">
        <v>2645.39</v>
      </c>
    </row>
    <row r="279" spans="1:6" ht="38.25" x14ac:dyDescent="0.2">
      <c r="A279" s="262" t="s">
        <v>857</v>
      </c>
      <c r="B279" s="264" t="s">
        <v>126</v>
      </c>
      <c r="C279" s="264" t="s">
        <v>47</v>
      </c>
      <c r="D279" s="264" t="s">
        <v>624</v>
      </c>
      <c r="E279" s="264" t="s">
        <v>176</v>
      </c>
      <c r="F279" s="261">
        <v>10200</v>
      </c>
    </row>
    <row r="280" spans="1:6" ht="51" x14ac:dyDescent="0.2">
      <c r="A280" s="262" t="s">
        <v>462</v>
      </c>
      <c r="B280" s="264" t="s">
        <v>126</v>
      </c>
      <c r="C280" s="264" t="s">
        <v>47</v>
      </c>
      <c r="D280" s="264" t="s">
        <v>624</v>
      </c>
      <c r="E280" s="264" t="s">
        <v>16</v>
      </c>
      <c r="F280" s="261">
        <v>10200</v>
      </c>
    </row>
    <row r="281" spans="1:6" x14ac:dyDescent="0.2">
      <c r="A281" s="262" t="s">
        <v>737</v>
      </c>
      <c r="B281" s="264" t="s">
        <v>126</v>
      </c>
      <c r="C281" s="264" t="s">
        <v>47</v>
      </c>
      <c r="D281" s="264" t="s">
        <v>624</v>
      </c>
      <c r="E281" s="264" t="s">
        <v>607</v>
      </c>
      <c r="F281" s="261">
        <v>10200</v>
      </c>
    </row>
    <row r="282" spans="1:6" x14ac:dyDescent="0.2">
      <c r="A282" s="262" t="s">
        <v>390</v>
      </c>
      <c r="B282" s="264" t="s">
        <v>126</v>
      </c>
      <c r="C282" s="264" t="s">
        <v>47</v>
      </c>
      <c r="D282" s="264" t="s">
        <v>201</v>
      </c>
      <c r="E282" s="264" t="s">
        <v>176</v>
      </c>
      <c r="F282" s="261">
        <v>3545766.13</v>
      </c>
    </row>
    <row r="283" spans="1:6" ht="25.5" x14ac:dyDescent="0.2">
      <c r="A283" s="262" t="s">
        <v>748</v>
      </c>
      <c r="B283" s="264" t="s">
        <v>126</v>
      </c>
      <c r="C283" s="264" t="s">
        <v>47</v>
      </c>
      <c r="D283" s="264" t="s">
        <v>369</v>
      </c>
      <c r="E283" s="264" t="s">
        <v>176</v>
      </c>
      <c r="F283" s="261">
        <v>3545766.13</v>
      </c>
    </row>
    <row r="284" spans="1:6" ht="38.25" x14ac:dyDescent="0.2">
      <c r="A284" s="262" t="s">
        <v>465</v>
      </c>
      <c r="B284" s="264" t="s">
        <v>126</v>
      </c>
      <c r="C284" s="264" t="s">
        <v>47</v>
      </c>
      <c r="D284" s="264" t="s">
        <v>626</v>
      </c>
      <c r="E284" s="264" t="s">
        <v>176</v>
      </c>
      <c r="F284" s="261">
        <v>70000</v>
      </c>
    </row>
    <row r="285" spans="1:6" ht="51" x14ac:dyDescent="0.2">
      <c r="A285" s="262" t="s">
        <v>462</v>
      </c>
      <c r="B285" s="264" t="s">
        <v>126</v>
      </c>
      <c r="C285" s="264" t="s">
        <v>47</v>
      </c>
      <c r="D285" s="264" t="s">
        <v>626</v>
      </c>
      <c r="E285" s="264" t="s">
        <v>16</v>
      </c>
      <c r="F285" s="261">
        <v>70000</v>
      </c>
    </row>
    <row r="286" spans="1:6" x14ac:dyDescent="0.2">
      <c r="A286" s="262" t="s">
        <v>737</v>
      </c>
      <c r="B286" s="264" t="s">
        <v>126</v>
      </c>
      <c r="C286" s="264" t="s">
        <v>47</v>
      </c>
      <c r="D286" s="264" t="s">
        <v>626</v>
      </c>
      <c r="E286" s="264" t="s">
        <v>607</v>
      </c>
      <c r="F286" s="261">
        <v>70000</v>
      </c>
    </row>
    <row r="287" spans="1:6" ht="38.25" x14ac:dyDescent="0.2">
      <c r="A287" s="262" t="s">
        <v>745</v>
      </c>
      <c r="B287" s="264" t="s">
        <v>126</v>
      </c>
      <c r="C287" s="264" t="s">
        <v>47</v>
      </c>
      <c r="D287" s="264" t="s">
        <v>627</v>
      </c>
      <c r="E287" s="264" t="s">
        <v>176</v>
      </c>
      <c r="F287" s="261">
        <v>1420400</v>
      </c>
    </row>
    <row r="288" spans="1:6" ht="51" x14ac:dyDescent="0.2">
      <c r="A288" s="262" t="s">
        <v>462</v>
      </c>
      <c r="B288" s="264" t="s">
        <v>126</v>
      </c>
      <c r="C288" s="264" t="s">
        <v>47</v>
      </c>
      <c r="D288" s="264" t="s">
        <v>627</v>
      </c>
      <c r="E288" s="264" t="s">
        <v>16</v>
      </c>
      <c r="F288" s="261">
        <v>1420400</v>
      </c>
    </row>
    <row r="289" spans="1:6" x14ac:dyDescent="0.2">
      <c r="A289" s="262" t="s">
        <v>737</v>
      </c>
      <c r="B289" s="264" t="s">
        <v>126</v>
      </c>
      <c r="C289" s="264" t="s">
        <v>47</v>
      </c>
      <c r="D289" s="264" t="s">
        <v>627</v>
      </c>
      <c r="E289" s="264" t="s">
        <v>607</v>
      </c>
      <c r="F289" s="261">
        <v>1420400</v>
      </c>
    </row>
    <row r="290" spans="1:6" ht="76.5" x14ac:dyDescent="0.2">
      <c r="A290" s="262" t="s">
        <v>858</v>
      </c>
      <c r="B290" s="264" t="s">
        <v>126</v>
      </c>
      <c r="C290" s="264" t="s">
        <v>47</v>
      </c>
      <c r="D290" s="264" t="s">
        <v>844</v>
      </c>
      <c r="E290" s="264" t="s">
        <v>176</v>
      </c>
      <c r="F290" s="261">
        <v>493500</v>
      </c>
    </row>
    <row r="291" spans="1:6" ht="25.5" x14ac:dyDescent="0.2">
      <c r="A291" s="262" t="s">
        <v>459</v>
      </c>
      <c r="B291" s="264" t="s">
        <v>126</v>
      </c>
      <c r="C291" s="264" t="s">
        <v>47</v>
      </c>
      <c r="D291" s="264" t="s">
        <v>844</v>
      </c>
      <c r="E291" s="264" t="s">
        <v>150</v>
      </c>
      <c r="F291" s="261">
        <v>493500</v>
      </c>
    </row>
    <row r="292" spans="1:6" ht="25.5" x14ac:dyDescent="0.2">
      <c r="A292" s="262" t="s">
        <v>460</v>
      </c>
      <c r="B292" s="264" t="s">
        <v>126</v>
      </c>
      <c r="C292" s="264" t="s">
        <v>47</v>
      </c>
      <c r="D292" s="264" t="s">
        <v>844</v>
      </c>
      <c r="E292" s="264" t="s">
        <v>151</v>
      </c>
      <c r="F292" s="261">
        <v>493500</v>
      </c>
    </row>
    <row r="293" spans="1:6" ht="25.5" x14ac:dyDescent="0.2">
      <c r="A293" s="262" t="s">
        <v>749</v>
      </c>
      <c r="B293" s="264" t="s">
        <v>126</v>
      </c>
      <c r="C293" s="264" t="s">
        <v>47</v>
      </c>
      <c r="D293" s="264" t="s">
        <v>629</v>
      </c>
      <c r="E293" s="264" t="s">
        <v>176</v>
      </c>
      <c r="F293" s="261">
        <v>1486966.13</v>
      </c>
    </row>
    <row r="294" spans="1:6" ht="51" x14ac:dyDescent="0.2">
      <c r="A294" s="262" t="s">
        <v>462</v>
      </c>
      <c r="B294" s="264" t="s">
        <v>126</v>
      </c>
      <c r="C294" s="264" t="s">
        <v>47</v>
      </c>
      <c r="D294" s="264" t="s">
        <v>629</v>
      </c>
      <c r="E294" s="264" t="s">
        <v>16</v>
      </c>
      <c r="F294" s="261">
        <v>816466.13</v>
      </c>
    </row>
    <row r="295" spans="1:6" x14ac:dyDescent="0.2">
      <c r="A295" s="262" t="s">
        <v>737</v>
      </c>
      <c r="B295" s="264" t="s">
        <v>126</v>
      </c>
      <c r="C295" s="264" t="s">
        <v>47</v>
      </c>
      <c r="D295" s="264" t="s">
        <v>629</v>
      </c>
      <c r="E295" s="264" t="s">
        <v>607</v>
      </c>
      <c r="F295" s="261">
        <v>816466.13</v>
      </c>
    </row>
    <row r="296" spans="1:6" ht="25.5" x14ac:dyDescent="0.2">
      <c r="A296" s="262" t="s">
        <v>459</v>
      </c>
      <c r="B296" s="264" t="s">
        <v>126</v>
      </c>
      <c r="C296" s="264" t="s">
        <v>47</v>
      </c>
      <c r="D296" s="264" t="s">
        <v>629</v>
      </c>
      <c r="E296" s="264" t="s">
        <v>150</v>
      </c>
      <c r="F296" s="261">
        <v>670500</v>
      </c>
    </row>
    <row r="297" spans="1:6" ht="25.5" x14ac:dyDescent="0.2">
      <c r="A297" s="262" t="s">
        <v>460</v>
      </c>
      <c r="B297" s="264" t="s">
        <v>126</v>
      </c>
      <c r="C297" s="264" t="s">
        <v>47</v>
      </c>
      <c r="D297" s="264" t="s">
        <v>629</v>
      </c>
      <c r="E297" s="264" t="s">
        <v>151</v>
      </c>
      <c r="F297" s="261">
        <v>670500</v>
      </c>
    </row>
    <row r="298" spans="1:6" ht="38.25" customHeight="1" x14ac:dyDescent="0.2">
      <c r="A298" s="262" t="s">
        <v>747</v>
      </c>
      <c r="B298" s="264" t="s">
        <v>126</v>
      </c>
      <c r="C298" s="264" t="s">
        <v>47</v>
      </c>
      <c r="D298" s="264" t="s">
        <v>630</v>
      </c>
      <c r="E298" s="264" t="s">
        <v>176</v>
      </c>
      <c r="F298" s="261">
        <v>74900</v>
      </c>
    </row>
    <row r="299" spans="1:6" ht="51" x14ac:dyDescent="0.2">
      <c r="A299" s="262" t="s">
        <v>462</v>
      </c>
      <c r="B299" s="264" t="s">
        <v>126</v>
      </c>
      <c r="C299" s="264" t="s">
        <v>47</v>
      </c>
      <c r="D299" s="264" t="s">
        <v>630</v>
      </c>
      <c r="E299" s="264" t="s">
        <v>16</v>
      </c>
      <c r="F299" s="261">
        <v>74900</v>
      </c>
    </row>
    <row r="300" spans="1:6" x14ac:dyDescent="0.2">
      <c r="A300" s="262" t="s">
        <v>737</v>
      </c>
      <c r="B300" s="264" t="s">
        <v>126</v>
      </c>
      <c r="C300" s="264" t="s">
        <v>47</v>
      </c>
      <c r="D300" s="264" t="s">
        <v>630</v>
      </c>
      <c r="E300" s="264" t="s">
        <v>607</v>
      </c>
      <c r="F300" s="261">
        <v>74900</v>
      </c>
    </row>
    <row r="301" spans="1:6" x14ac:dyDescent="0.2">
      <c r="A301" s="262" t="s">
        <v>485</v>
      </c>
      <c r="B301" s="264" t="s">
        <v>126</v>
      </c>
      <c r="C301" s="264" t="s">
        <v>33</v>
      </c>
      <c r="D301" s="264" t="s">
        <v>183</v>
      </c>
      <c r="E301" s="264" t="s">
        <v>176</v>
      </c>
      <c r="F301" s="261">
        <v>283000</v>
      </c>
    </row>
    <row r="302" spans="1:6" x14ac:dyDescent="0.2">
      <c r="A302" s="262" t="s">
        <v>486</v>
      </c>
      <c r="B302" s="264" t="s">
        <v>126</v>
      </c>
      <c r="C302" s="264" t="s">
        <v>54</v>
      </c>
      <c r="D302" s="264" t="s">
        <v>183</v>
      </c>
      <c r="E302" s="264" t="s">
        <v>176</v>
      </c>
      <c r="F302" s="261">
        <v>283000</v>
      </c>
    </row>
    <row r="303" spans="1:6" ht="25.5" x14ac:dyDescent="0.2">
      <c r="A303" s="262" t="s">
        <v>750</v>
      </c>
      <c r="B303" s="264" t="s">
        <v>126</v>
      </c>
      <c r="C303" s="264" t="s">
        <v>54</v>
      </c>
      <c r="D303" s="264" t="s">
        <v>194</v>
      </c>
      <c r="E303" s="264" t="s">
        <v>176</v>
      </c>
      <c r="F303" s="261">
        <v>283000</v>
      </c>
    </row>
    <row r="304" spans="1:6" ht="25.5" x14ac:dyDescent="0.2">
      <c r="A304" s="262" t="s">
        <v>751</v>
      </c>
      <c r="B304" s="264" t="s">
        <v>126</v>
      </c>
      <c r="C304" s="264" t="s">
        <v>54</v>
      </c>
      <c r="D304" s="264" t="s">
        <v>370</v>
      </c>
      <c r="E304" s="264" t="s">
        <v>176</v>
      </c>
      <c r="F304" s="261">
        <v>131000</v>
      </c>
    </row>
    <row r="305" spans="1:6" x14ac:dyDescent="0.2">
      <c r="A305" s="262" t="s">
        <v>752</v>
      </c>
      <c r="B305" s="264" t="s">
        <v>126</v>
      </c>
      <c r="C305" s="264" t="s">
        <v>54</v>
      </c>
      <c r="D305" s="264" t="s">
        <v>634</v>
      </c>
      <c r="E305" s="264" t="s">
        <v>176</v>
      </c>
      <c r="F305" s="261">
        <v>131000</v>
      </c>
    </row>
    <row r="306" spans="1:6" x14ac:dyDescent="0.2">
      <c r="A306" s="262" t="s">
        <v>487</v>
      </c>
      <c r="B306" s="264" t="s">
        <v>126</v>
      </c>
      <c r="C306" s="264" t="s">
        <v>54</v>
      </c>
      <c r="D306" s="264" t="s">
        <v>634</v>
      </c>
      <c r="E306" s="264" t="s">
        <v>120</v>
      </c>
      <c r="F306" s="261">
        <v>131000</v>
      </c>
    </row>
    <row r="307" spans="1:6" ht="25.5" x14ac:dyDescent="0.2">
      <c r="A307" s="262" t="s">
        <v>488</v>
      </c>
      <c r="B307" s="264" t="s">
        <v>126</v>
      </c>
      <c r="C307" s="264" t="s">
        <v>54</v>
      </c>
      <c r="D307" s="264" t="s">
        <v>634</v>
      </c>
      <c r="E307" s="264" t="s">
        <v>61</v>
      </c>
      <c r="F307" s="261">
        <v>131000</v>
      </c>
    </row>
    <row r="308" spans="1:6" ht="25.5" x14ac:dyDescent="0.2">
      <c r="A308" s="262" t="s">
        <v>753</v>
      </c>
      <c r="B308" s="264" t="s">
        <v>126</v>
      </c>
      <c r="C308" s="264" t="s">
        <v>54</v>
      </c>
      <c r="D308" s="264" t="s">
        <v>636</v>
      </c>
      <c r="E308" s="264" t="s">
        <v>176</v>
      </c>
      <c r="F308" s="261">
        <v>152000</v>
      </c>
    </row>
    <row r="309" spans="1:6" x14ac:dyDescent="0.2">
      <c r="A309" s="262" t="s">
        <v>752</v>
      </c>
      <c r="B309" s="264" t="s">
        <v>126</v>
      </c>
      <c r="C309" s="264" t="s">
        <v>54</v>
      </c>
      <c r="D309" s="264" t="s">
        <v>637</v>
      </c>
      <c r="E309" s="264" t="s">
        <v>176</v>
      </c>
      <c r="F309" s="261">
        <v>152000</v>
      </c>
    </row>
    <row r="310" spans="1:6" x14ac:dyDescent="0.2">
      <c r="A310" s="262" t="s">
        <v>487</v>
      </c>
      <c r="B310" s="264" t="s">
        <v>126</v>
      </c>
      <c r="C310" s="264" t="s">
        <v>54</v>
      </c>
      <c r="D310" s="264" t="s">
        <v>637</v>
      </c>
      <c r="E310" s="264" t="s">
        <v>120</v>
      </c>
      <c r="F310" s="261">
        <v>152000</v>
      </c>
    </row>
    <row r="311" spans="1:6" ht="25.5" x14ac:dyDescent="0.2">
      <c r="A311" s="262" t="s">
        <v>488</v>
      </c>
      <c r="B311" s="264" t="s">
        <v>126</v>
      </c>
      <c r="C311" s="264" t="s">
        <v>54</v>
      </c>
      <c r="D311" s="264" t="s">
        <v>637</v>
      </c>
      <c r="E311" s="264" t="s">
        <v>61</v>
      </c>
      <c r="F311" s="261">
        <v>152000</v>
      </c>
    </row>
    <row r="312" spans="1:6" x14ac:dyDescent="0.2">
      <c r="A312" s="262" t="s">
        <v>489</v>
      </c>
      <c r="B312" s="264" t="s">
        <v>126</v>
      </c>
      <c r="C312" s="264" t="s">
        <v>132</v>
      </c>
      <c r="D312" s="264" t="s">
        <v>183</v>
      </c>
      <c r="E312" s="264" t="s">
        <v>176</v>
      </c>
      <c r="F312" s="261">
        <v>2765511.67</v>
      </c>
    </row>
    <row r="313" spans="1:6" x14ac:dyDescent="0.2">
      <c r="A313" s="262" t="s">
        <v>490</v>
      </c>
      <c r="B313" s="264" t="s">
        <v>126</v>
      </c>
      <c r="C313" s="264" t="s">
        <v>39</v>
      </c>
      <c r="D313" s="264" t="s">
        <v>183</v>
      </c>
      <c r="E313" s="264" t="s">
        <v>176</v>
      </c>
      <c r="F313" s="261">
        <v>2765511.67</v>
      </c>
    </row>
    <row r="314" spans="1:6" ht="25.5" x14ac:dyDescent="0.2">
      <c r="A314" s="262" t="s">
        <v>754</v>
      </c>
      <c r="B314" s="264" t="s">
        <v>126</v>
      </c>
      <c r="C314" s="264" t="s">
        <v>39</v>
      </c>
      <c r="D314" s="264" t="s">
        <v>196</v>
      </c>
      <c r="E314" s="264" t="s">
        <v>176</v>
      </c>
      <c r="F314" s="261">
        <v>2765511.67</v>
      </c>
    </row>
    <row r="315" spans="1:6" ht="38.25" x14ac:dyDescent="0.2">
      <c r="A315" s="262" t="s">
        <v>491</v>
      </c>
      <c r="B315" s="264" t="s">
        <v>126</v>
      </c>
      <c r="C315" s="264" t="s">
        <v>39</v>
      </c>
      <c r="D315" s="264" t="s">
        <v>372</v>
      </c>
      <c r="E315" s="264" t="s">
        <v>176</v>
      </c>
      <c r="F315" s="261">
        <v>50000</v>
      </c>
    </row>
    <row r="316" spans="1:6" ht="38.25" x14ac:dyDescent="0.2">
      <c r="A316" s="262" t="s">
        <v>755</v>
      </c>
      <c r="B316" s="264" t="s">
        <v>126</v>
      </c>
      <c r="C316" s="264" t="s">
        <v>39</v>
      </c>
      <c r="D316" s="264" t="s">
        <v>640</v>
      </c>
      <c r="E316" s="264" t="s">
        <v>176</v>
      </c>
      <c r="F316" s="261">
        <v>50000</v>
      </c>
    </row>
    <row r="317" spans="1:6" ht="25.5" x14ac:dyDescent="0.2">
      <c r="A317" s="262" t="s">
        <v>459</v>
      </c>
      <c r="B317" s="264" t="s">
        <v>126</v>
      </c>
      <c r="C317" s="264" t="s">
        <v>39</v>
      </c>
      <c r="D317" s="264" t="s">
        <v>640</v>
      </c>
      <c r="E317" s="264" t="s">
        <v>150</v>
      </c>
      <c r="F317" s="261">
        <v>50000</v>
      </c>
    </row>
    <row r="318" spans="1:6" ht="25.5" x14ac:dyDescent="0.2">
      <c r="A318" s="262" t="s">
        <v>460</v>
      </c>
      <c r="B318" s="264" t="s">
        <v>126</v>
      </c>
      <c r="C318" s="264" t="s">
        <v>39</v>
      </c>
      <c r="D318" s="264" t="s">
        <v>640</v>
      </c>
      <c r="E318" s="264" t="s">
        <v>151</v>
      </c>
      <c r="F318" s="261">
        <v>50000</v>
      </c>
    </row>
    <row r="319" spans="1:6" ht="25.5" x14ac:dyDescent="0.2">
      <c r="A319" s="262" t="s">
        <v>756</v>
      </c>
      <c r="B319" s="264" t="s">
        <v>126</v>
      </c>
      <c r="C319" s="264" t="s">
        <v>39</v>
      </c>
      <c r="D319" s="264" t="s">
        <v>373</v>
      </c>
      <c r="E319" s="264" t="s">
        <v>176</v>
      </c>
      <c r="F319" s="261">
        <v>1715511.67</v>
      </c>
    </row>
    <row r="320" spans="1:6" ht="38.25" x14ac:dyDescent="0.2">
      <c r="A320" s="262" t="s">
        <v>465</v>
      </c>
      <c r="B320" s="264" t="s">
        <v>126</v>
      </c>
      <c r="C320" s="264" t="s">
        <v>39</v>
      </c>
      <c r="D320" s="264" t="s">
        <v>642</v>
      </c>
      <c r="E320" s="264" t="s">
        <v>176</v>
      </c>
      <c r="F320" s="261">
        <v>50000</v>
      </c>
    </row>
    <row r="321" spans="1:7" ht="51" x14ac:dyDescent="0.2">
      <c r="A321" s="262" t="s">
        <v>462</v>
      </c>
      <c r="B321" s="264" t="s">
        <v>126</v>
      </c>
      <c r="C321" s="264" t="s">
        <v>39</v>
      </c>
      <c r="D321" s="264" t="s">
        <v>642</v>
      </c>
      <c r="E321" s="264" t="s">
        <v>16</v>
      </c>
      <c r="F321" s="261">
        <v>50000</v>
      </c>
    </row>
    <row r="322" spans="1:7" x14ac:dyDescent="0.2">
      <c r="A322" s="262" t="s">
        <v>737</v>
      </c>
      <c r="B322" s="264" t="s">
        <v>126</v>
      </c>
      <c r="C322" s="264" t="s">
        <v>39</v>
      </c>
      <c r="D322" s="264" t="s">
        <v>642</v>
      </c>
      <c r="E322" s="264" t="s">
        <v>607</v>
      </c>
      <c r="F322" s="261">
        <v>50000</v>
      </c>
    </row>
    <row r="323" spans="1:7" ht="12.75" customHeight="1" x14ac:dyDescent="0.2">
      <c r="A323" s="262" t="s">
        <v>757</v>
      </c>
      <c r="B323" s="264" t="s">
        <v>126</v>
      </c>
      <c r="C323" s="264" t="s">
        <v>39</v>
      </c>
      <c r="D323" s="264" t="s">
        <v>644</v>
      </c>
      <c r="E323" s="264" t="s">
        <v>176</v>
      </c>
      <c r="F323" s="261">
        <v>1665511.67</v>
      </c>
    </row>
    <row r="324" spans="1:7" ht="51" x14ac:dyDescent="0.2">
      <c r="A324" s="262" t="s">
        <v>462</v>
      </c>
      <c r="B324" s="264" t="s">
        <v>126</v>
      </c>
      <c r="C324" s="264" t="s">
        <v>39</v>
      </c>
      <c r="D324" s="264" t="s">
        <v>644</v>
      </c>
      <c r="E324" s="264" t="s">
        <v>16</v>
      </c>
      <c r="F324" s="261">
        <v>1465511.67</v>
      </c>
    </row>
    <row r="325" spans="1:7" x14ac:dyDescent="0.2">
      <c r="A325" s="262" t="s">
        <v>737</v>
      </c>
      <c r="B325" s="264" t="s">
        <v>126</v>
      </c>
      <c r="C325" s="264" t="s">
        <v>39</v>
      </c>
      <c r="D325" s="264" t="s">
        <v>644</v>
      </c>
      <c r="E325" s="264" t="s">
        <v>607</v>
      </c>
      <c r="F325" s="261">
        <v>1465511.67</v>
      </c>
    </row>
    <row r="326" spans="1:7" ht="25.5" x14ac:dyDescent="0.2">
      <c r="A326" s="262" t="s">
        <v>459</v>
      </c>
      <c r="B326" s="264" t="s">
        <v>126</v>
      </c>
      <c r="C326" s="264" t="s">
        <v>39</v>
      </c>
      <c r="D326" s="264" t="s">
        <v>644</v>
      </c>
      <c r="E326" s="264" t="s">
        <v>150</v>
      </c>
      <c r="F326" s="261">
        <v>200000</v>
      </c>
    </row>
    <row r="327" spans="1:7" ht="25.5" x14ac:dyDescent="0.2">
      <c r="A327" s="262" t="s">
        <v>460</v>
      </c>
      <c r="B327" s="264" t="s">
        <v>126</v>
      </c>
      <c r="C327" s="264" t="s">
        <v>39</v>
      </c>
      <c r="D327" s="264" t="s">
        <v>644</v>
      </c>
      <c r="E327" s="264" t="s">
        <v>151</v>
      </c>
      <c r="F327" s="261">
        <v>200000</v>
      </c>
    </row>
    <row r="328" spans="1:7" ht="25.5" x14ac:dyDescent="0.2">
      <c r="A328" s="262" t="s">
        <v>771</v>
      </c>
      <c r="B328" s="264" t="s">
        <v>126</v>
      </c>
      <c r="C328" s="264" t="s">
        <v>39</v>
      </c>
      <c r="D328" s="264" t="s">
        <v>645</v>
      </c>
      <c r="E328" s="264" t="s">
        <v>176</v>
      </c>
      <c r="F328" s="261">
        <v>1000000</v>
      </c>
    </row>
    <row r="329" spans="1:7" ht="12.75" customHeight="1" x14ac:dyDescent="0.2">
      <c r="A329" s="262" t="s">
        <v>758</v>
      </c>
      <c r="B329" s="264" t="s">
        <v>126</v>
      </c>
      <c r="C329" s="264" t="s">
        <v>39</v>
      </c>
      <c r="D329" s="264" t="s">
        <v>647</v>
      </c>
      <c r="E329" s="264" t="s">
        <v>176</v>
      </c>
      <c r="F329" s="261">
        <v>1000000</v>
      </c>
    </row>
    <row r="330" spans="1:7" ht="25.5" x14ac:dyDescent="0.2">
      <c r="A330" s="262" t="s">
        <v>459</v>
      </c>
      <c r="B330" s="264" t="s">
        <v>126</v>
      </c>
      <c r="C330" s="264" t="s">
        <v>39</v>
      </c>
      <c r="D330" s="264" t="s">
        <v>647</v>
      </c>
      <c r="E330" s="264" t="s">
        <v>150</v>
      </c>
      <c r="F330" s="261">
        <v>1000000</v>
      </c>
    </row>
    <row r="331" spans="1:7" ht="25.5" x14ac:dyDescent="0.2">
      <c r="A331" s="262" t="s">
        <v>460</v>
      </c>
      <c r="B331" s="264" t="s">
        <v>126</v>
      </c>
      <c r="C331" s="264" t="s">
        <v>39</v>
      </c>
      <c r="D331" s="264" t="s">
        <v>647</v>
      </c>
      <c r="E331" s="264" t="s">
        <v>151</v>
      </c>
      <c r="F331" s="261">
        <v>1000000</v>
      </c>
    </row>
    <row r="332" spans="1:7" x14ac:dyDescent="0.2">
      <c r="A332" s="287" t="s">
        <v>122</v>
      </c>
      <c r="B332" s="288"/>
      <c r="C332" s="288"/>
      <c r="D332" s="288"/>
      <c r="E332" s="288"/>
      <c r="F332" s="263">
        <v>59846925.229999997</v>
      </c>
      <c r="G332" s="132" t="s">
        <v>86</v>
      </c>
    </row>
  </sheetData>
  <mergeCells count="7">
    <mergeCell ref="A1:F1"/>
    <mergeCell ref="A6:F6"/>
    <mergeCell ref="A2:F2"/>
    <mergeCell ref="A3:F3"/>
    <mergeCell ref="A5:F5"/>
    <mergeCell ref="A4:F4"/>
    <mergeCell ref="A332:E332"/>
  </mergeCells>
  <phoneticPr fontId="11" type="noConversion"/>
  <pageMargins left="1.1811023622047245" right="0.39370078740157483" top="0.78740157480314965" bottom="0.78740157480314965" header="0.51181102362204722" footer="0.51181102362204722"/>
  <pageSetup paperSize="9" scale="70" fitToHeight="0" orientation="portrait" r:id="rId1"/>
  <headerFooter alignWithMargins="0"/>
  <rowBreaks count="1" manualBreakCount="1">
    <brk id="292" max="6"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92D050"/>
    <pageSetUpPr fitToPage="1"/>
  </sheetPr>
  <dimension ref="A1:I18"/>
  <sheetViews>
    <sheetView tabSelected="1" view="pageBreakPreview" zoomScaleNormal="100" workbookViewId="0">
      <selection activeCell="B20" sqref="B20"/>
    </sheetView>
  </sheetViews>
  <sheetFormatPr defaultRowHeight="12.75" outlineLevelRow="2" x14ac:dyDescent="0.2"/>
  <cols>
    <col min="1" max="1" width="13.42578125" style="157" customWidth="1"/>
    <col min="2" max="2" width="84.5703125" style="167" customWidth="1"/>
    <col min="3" max="3" width="13.85546875" style="168" customWidth="1"/>
    <col min="4" max="4" width="2.85546875" style="149" customWidth="1"/>
    <col min="5" max="5" width="15.140625" style="149" bestFit="1" customWidth="1"/>
    <col min="6" max="16384" width="9.140625" style="149"/>
  </cols>
  <sheetData>
    <row r="1" spans="1:9" x14ac:dyDescent="0.2">
      <c r="A1" s="156" t="s">
        <v>826</v>
      </c>
      <c r="B1" s="156"/>
      <c r="C1" s="156"/>
      <c r="D1" s="156"/>
      <c r="E1" s="156"/>
      <c r="F1" s="156"/>
      <c r="G1" s="156"/>
    </row>
    <row r="2" spans="1:9" x14ac:dyDescent="0.2">
      <c r="A2" s="160"/>
      <c r="B2" s="161"/>
      <c r="C2" s="162"/>
      <c r="E2" s="151"/>
      <c r="F2" s="151"/>
      <c r="G2" s="151"/>
      <c r="H2" s="151"/>
      <c r="I2" s="151"/>
    </row>
    <row r="3" spans="1:9" x14ac:dyDescent="0.2">
      <c r="A3" s="298" t="s">
        <v>827</v>
      </c>
      <c r="B3" s="298"/>
      <c r="C3" s="298"/>
      <c r="D3" s="155"/>
      <c r="E3" s="155"/>
      <c r="F3" s="155"/>
      <c r="G3" s="155"/>
      <c r="H3" s="155"/>
      <c r="I3" s="155"/>
    </row>
    <row r="4" spans="1:9" x14ac:dyDescent="0.2">
      <c r="A4" s="298" t="s">
        <v>538</v>
      </c>
      <c r="B4" s="298"/>
      <c r="C4" s="298"/>
      <c r="D4" s="155"/>
      <c r="E4" s="155"/>
      <c r="F4" s="155"/>
      <c r="G4" s="155"/>
      <c r="H4" s="155"/>
      <c r="I4" s="155"/>
    </row>
    <row r="5" spans="1:9" x14ac:dyDescent="0.2">
      <c r="A5" s="298" t="s">
        <v>539</v>
      </c>
      <c r="B5" s="298"/>
      <c r="C5" s="298"/>
      <c r="D5" s="155"/>
      <c r="E5" s="155"/>
      <c r="F5" s="155"/>
      <c r="G5" s="155"/>
      <c r="H5" s="155"/>
      <c r="I5" s="155"/>
    </row>
    <row r="6" spans="1:9" x14ac:dyDescent="0.2">
      <c r="A6" s="160"/>
      <c r="B6" s="163"/>
      <c r="C6" s="159" t="s">
        <v>130</v>
      </c>
      <c r="D6" s="151"/>
      <c r="E6" s="151"/>
      <c r="F6" s="151"/>
      <c r="G6" s="151"/>
      <c r="H6" s="151"/>
    </row>
    <row r="7" spans="1:9" s="154" customFormat="1" ht="25.5" x14ac:dyDescent="0.2">
      <c r="A7" s="164" t="s">
        <v>391</v>
      </c>
      <c r="B7" s="165" t="s">
        <v>36</v>
      </c>
      <c r="C7" s="166" t="s">
        <v>64</v>
      </c>
    </row>
    <row r="8" spans="1:9" s="154" customFormat="1" ht="25.5" x14ac:dyDescent="0.2">
      <c r="A8" s="264" t="s">
        <v>184</v>
      </c>
      <c r="B8" s="262" t="s">
        <v>893</v>
      </c>
      <c r="C8" s="261">
        <v>17846465.07</v>
      </c>
    </row>
    <row r="9" spans="1:9" s="154" customFormat="1" ht="25.5" x14ac:dyDescent="0.2">
      <c r="A9" s="264" t="s">
        <v>186</v>
      </c>
      <c r="B9" s="262" t="s">
        <v>894</v>
      </c>
      <c r="C9" s="261">
        <v>533729</v>
      </c>
    </row>
    <row r="10" spans="1:9" ht="38.25" outlineLevel="2" x14ac:dyDescent="0.2">
      <c r="A10" s="264" t="s">
        <v>187</v>
      </c>
      <c r="B10" s="262" t="s">
        <v>895</v>
      </c>
      <c r="C10" s="261">
        <v>376176.25</v>
      </c>
    </row>
    <row r="11" spans="1:9" ht="25.5" outlineLevel="1" x14ac:dyDescent="0.2">
      <c r="A11" s="264" t="s">
        <v>193</v>
      </c>
      <c r="B11" s="262" t="s">
        <v>896</v>
      </c>
      <c r="C11" s="261">
        <v>9965452.2200000007</v>
      </c>
    </row>
    <row r="12" spans="1:9" ht="25.5" outlineLevel="1" x14ac:dyDescent="0.2">
      <c r="A12" s="264" t="s">
        <v>188</v>
      </c>
      <c r="B12" s="262" t="s">
        <v>897</v>
      </c>
      <c r="C12" s="261">
        <v>21029691.219999999</v>
      </c>
    </row>
    <row r="13" spans="1:9" ht="25.5" outlineLevel="2" x14ac:dyDescent="0.2">
      <c r="A13" s="264" t="s">
        <v>198</v>
      </c>
      <c r="B13" s="262" t="s">
        <v>898</v>
      </c>
      <c r="C13" s="261">
        <v>1413313.28</v>
      </c>
    </row>
    <row r="14" spans="1:9" ht="25.5" outlineLevel="2" x14ac:dyDescent="0.2">
      <c r="A14" s="264" t="s">
        <v>199</v>
      </c>
      <c r="B14" s="262" t="s">
        <v>899</v>
      </c>
      <c r="C14" s="261">
        <v>5284211.5199999996</v>
      </c>
    </row>
    <row r="15" spans="1:9" ht="25.5" outlineLevel="2" x14ac:dyDescent="0.2">
      <c r="A15" s="264" t="s">
        <v>196</v>
      </c>
      <c r="B15" s="262" t="s">
        <v>900</v>
      </c>
      <c r="C15" s="261">
        <v>2765511.67</v>
      </c>
    </row>
    <row r="16" spans="1:9" ht="25.5" outlineLevel="1" x14ac:dyDescent="0.2">
      <c r="A16" s="264" t="s">
        <v>194</v>
      </c>
      <c r="B16" s="262" t="s">
        <v>901</v>
      </c>
      <c r="C16" s="261">
        <v>283000</v>
      </c>
    </row>
    <row r="17" spans="1:4" ht="25.5" outlineLevel="2" x14ac:dyDescent="0.2">
      <c r="A17" s="264" t="s">
        <v>500</v>
      </c>
      <c r="B17" s="262" t="s">
        <v>902</v>
      </c>
      <c r="C17" s="261">
        <v>349375</v>
      </c>
    </row>
    <row r="18" spans="1:4" s="169" customFormat="1" outlineLevel="1" x14ac:dyDescent="0.2">
      <c r="A18" s="288"/>
      <c r="B18" s="288"/>
      <c r="C18" s="263">
        <v>59846925.229999997</v>
      </c>
      <c r="D18" s="169" t="s">
        <v>86</v>
      </c>
    </row>
  </sheetData>
  <mergeCells count="4">
    <mergeCell ref="A3:C3"/>
    <mergeCell ref="A4:C4"/>
    <mergeCell ref="A5:C5"/>
    <mergeCell ref="A18:B18"/>
  </mergeCells>
  <phoneticPr fontId="11" type="noConversion"/>
  <pageMargins left="1.1811023622047245" right="0.39370078740157483" top="0.78740157480314965" bottom="0.78740157480314965" header="0.51181102362204722" footer="0.51181102362204722"/>
  <pageSetup paperSize="9" scale="75" fitToHeight="0" orientation="portrait" r:id="rId1"/>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10" enableFormatConditionsCalculation="0">
    <tabColor rgb="FFFFFF00"/>
    <pageSetUpPr fitToPage="1"/>
  </sheetPr>
  <dimension ref="A1:D35"/>
  <sheetViews>
    <sheetView view="pageBreakPreview" zoomScaleNormal="100" workbookViewId="0">
      <selection activeCell="C32" sqref="C32"/>
    </sheetView>
  </sheetViews>
  <sheetFormatPr defaultRowHeight="12.75" x14ac:dyDescent="0.2"/>
  <cols>
    <col min="1" max="1" width="61.85546875" style="136" customWidth="1"/>
    <col min="2" max="2" width="36.5703125" style="137" customWidth="1"/>
    <col min="3" max="3" width="14" style="39" customWidth="1"/>
    <col min="4" max="4" width="3" style="33" customWidth="1"/>
    <col min="5" max="16384" width="9.140625" style="33"/>
  </cols>
  <sheetData>
    <row r="1" spans="1:4" x14ac:dyDescent="0.2">
      <c r="A1" s="299" t="s">
        <v>828</v>
      </c>
      <c r="B1" s="299"/>
    </row>
    <row r="3" spans="1:4" s="5" customFormat="1" x14ac:dyDescent="0.2">
      <c r="A3" s="300" t="s">
        <v>829</v>
      </c>
      <c r="B3" s="300"/>
      <c r="C3" s="300"/>
      <c r="D3" s="13"/>
    </row>
    <row r="4" spans="1:4" s="5" customFormat="1" x14ac:dyDescent="0.2">
      <c r="A4" s="300" t="s">
        <v>244</v>
      </c>
      <c r="B4" s="300"/>
      <c r="C4" s="300"/>
      <c r="D4" s="13"/>
    </row>
    <row r="5" spans="1:4" s="5" customFormat="1" x14ac:dyDescent="0.2">
      <c r="A5" s="300" t="s">
        <v>547</v>
      </c>
      <c r="B5" s="300"/>
      <c r="C5" s="300"/>
      <c r="D5" s="13"/>
    </row>
    <row r="6" spans="1:4" s="5" customFormat="1" x14ac:dyDescent="0.2">
      <c r="A6" s="14"/>
      <c r="B6" s="8"/>
      <c r="C6" s="128" t="s">
        <v>130</v>
      </c>
    </row>
    <row r="7" spans="1:4" s="15" customFormat="1" ht="25.5" x14ac:dyDescent="0.2">
      <c r="A7" s="59" t="s">
        <v>65</v>
      </c>
      <c r="B7" s="49" t="s">
        <v>77</v>
      </c>
      <c r="C7" s="129" t="s">
        <v>64</v>
      </c>
    </row>
    <row r="8" spans="1:4" s="115" customFormat="1" ht="25.5" hidden="1" x14ac:dyDescent="0.2">
      <c r="A8" s="112" t="s">
        <v>177</v>
      </c>
      <c r="B8" s="113" t="s">
        <v>247</v>
      </c>
      <c r="C8" s="114">
        <f>C9-C11</f>
        <v>0</v>
      </c>
    </row>
    <row r="9" spans="1:4" s="119" customFormat="1" ht="25.5" hidden="1" x14ac:dyDescent="0.2">
      <c r="A9" s="116" t="s">
        <v>178</v>
      </c>
      <c r="B9" s="117" t="s">
        <v>248</v>
      </c>
      <c r="C9" s="118">
        <f>C10</f>
        <v>0</v>
      </c>
    </row>
    <row r="10" spans="1:4" s="119" customFormat="1" ht="25.5" hidden="1" x14ac:dyDescent="0.2">
      <c r="A10" s="116" t="s">
        <v>245</v>
      </c>
      <c r="B10" s="117" t="s">
        <v>249</v>
      </c>
      <c r="C10" s="118">
        <f>5470445.43-5070170.18-400275.25</f>
        <v>0</v>
      </c>
    </row>
    <row r="11" spans="1:4" s="119" customFormat="1" ht="25.5" hidden="1" x14ac:dyDescent="0.2">
      <c r="A11" s="116" t="s">
        <v>179</v>
      </c>
      <c r="B11" s="117" t="s">
        <v>176</v>
      </c>
      <c r="C11" s="118">
        <f>C12</f>
        <v>0</v>
      </c>
    </row>
    <row r="12" spans="1:4" s="119" customFormat="1" ht="25.5" hidden="1" x14ac:dyDescent="0.2">
      <c r="A12" s="116" t="s">
        <v>204</v>
      </c>
      <c r="B12" s="117" t="s">
        <v>126</v>
      </c>
      <c r="C12" s="118">
        <v>0</v>
      </c>
    </row>
    <row r="13" spans="1:4" s="199" customFormat="1" ht="25.5" hidden="1" x14ac:dyDescent="0.2">
      <c r="A13" s="112" t="s">
        <v>181</v>
      </c>
      <c r="B13" s="113" t="s">
        <v>176</v>
      </c>
      <c r="C13" s="114">
        <f>C14</f>
        <v>0</v>
      </c>
    </row>
    <row r="14" spans="1:4" s="200" customFormat="1" ht="25.5" hidden="1" x14ac:dyDescent="0.2">
      <c r="A14" s="116" t="s">
        <v>109</v>
      </c>
      <c r="B14" s="117" t="s">
        <v>176</v>
      </c>
      <c r="C14" s="118">
        <f>C15-C17</f>
        <v>0</v>
      </c>
    </row>
    <row r="15" spans="1:4" s="200" customFormat="1" ht="25.5" hidden="1" x14ac:dyDescent="0.2">
      <c r="A15" s="116" t="s">
        <v>114</v>
      </c>
      <c r="B15" s="117" t="s">
        <v>176</v>
      </c>
      <c r="C15" s="118">
        <f>C16</f>
        <v>0</v>
      </c>
    </row>
    <row r="16" spans="1:4" s="200" customFormat="1" ht="38.25" hidden="1" x14ac:dyDescent="0.2">
      <c r="A16" s="116" t="s">
        <v>205</v>
      </c>
      <c r="B16" s="117" t="s">
        <v>126</v>
      </c>
      <c r="C16" s="118">
        <v>0</v>
      </c>
    </row>
    <row r="17" spans="1:4" s="200" customFormat="1" ht="38.25" hidden="1" x14ac:dyDescent="0.2">
      <c r="A17" s="116" t="s">
        <v>62</v>
      </c>
      <c r="B17" s="117" t="s">
        <v>176</v>
      </c>
      <c r="C17" s="118">
        <f>C18</f>
        <v>0</v>
      </c>
    </row>
    <row r="18" spans="1:4" s="200" customFormat="1" ht="38.25" hidden="1" x14ac:dyDescent="0.2">
      <c r="A18" s="116" t="s">
        <v>206</v>
      </c>
      <c r="B18" s="117" t="s">
        <v>126</v>
      </c>
      <c r="C18" s="118">
        <v>0</v>
      </c>
    </row>
    <row r="19" spans="1:4" s="13" customFormat="1" ht="25.5" x14ac:dyDescent="0.2">
      <c r="A19" s="133" t="s">
        <v>87</v>
      </c>
      <c r="B19" s="48" t="s">
        <v>250</v>
      </c>
      <c r="C19" s="252">
        <f>-C20+C24</f>
        <v>17443677.589999996</v>
      </c>
    </row>
    <row r="20" spans="1:4" x14ac:dyDescent="0.2">
      <c r="A20" s="130" t="s">
        <v>88</v>
      </c>
      <c r="B20" s="131" t="s">
        <v>251</v>
      </c>
      <c r="C20" s="241">
        <f>C21</f>
        <v>42403247.640000001</v>
      </c>
    </row>
    <row r="21" spans="1:4" x14ac:dyDescent="0.2">
      <c r="A21" s="130" t="s">
        <v>70</v>
      </c>
      <c r="B21" s="131" t="s">
        <v>252</v>
      </c>
      <c r="C21" s="241">
        <f>C22</f>
        <v>42403247.640000001</v>
      </c>
    </row>
    <row r="22" spans="1:4" x14ac:dyDescent="0.2">
      <c r="A22" s="130" t="s">
        <v>71</v>
      </c>
      <c r="B22" s="131" t="s">
        <v>253</v>
      </c>
      <c r="C22" s="241">
        <f>C23</f>
        <v>42403247.640000001</v>
      </c>
    </row>
    <row r="23" spans="1:4" ht="25.5" x14ac:dyDescent="0.2">
      <c r="A23" s="130" t="s">
        <v>254</v>
      </c>
      <c r="B23" s="131" t="s">
        <v>255</v>
      </c>
      <c r="C23" s="87">
        <f>43003247.64-600000</f>
        <v>42403247.640000001</v>
      </c>
    </row>
    <row r="24" spans="1:4" x14ac:dyDescent="0.2">
      <c r="A24" s="130" t="s">
        <v>72</v>
      </c>
      <c r="B24" s="131" t="s">
        <v>256</v>
      </c>
      <c r="C24" s="241">
        <f>C25</f>
        <v>59846925.229999997</v>
      </c>
    </row>
    <row r="25" spans="1:4" x14ac:dyDescent="0.2">
      <c r="A25" s="130" t="s">
        <v>20</v>
      </c>
      <c r="B25" s="131" t="s">
        <v>257</v>
      </c>
      <c r="C25" s="241">
        <f>C26</f>
        <v>59846925.229999997</v>
      </c>
    </row>
    <row r="26" spans="1:4" x14ac:dyDescent="0.2">
      <c r="A26" s="130" t="s">
        <v>66</v>
      </c>
      <c r="B26" s="131" t="s">
        <v>258</v>
      </c>
      <c r="C26" s="241">
        <f>C27</f>
        <v>59846925.229999997</v>
      </c>
    </row>
    <row r="27" spans="1:4" ht="24.75" customHeight="1" x14ac:dyDescent="0.2">
      <c r="A27" s="130" t="s">
        <v>260</v>
      </c>
      <c r="B27" s="131" t="s">
        <v>259</v>
      </c>
      <c r="C27" s="87">
        <f>60446925.23-600000</f>
        <v>59846925.229999997</v>
      </c>
    </row>
    <row r="28" spans="1:4" s="201" customFormat="1" ht="25.5" hidden="1" x14ac:dyDescent="0.2">
      <c r="A28" s="112" t="s">
        <v>67</v>
      </c>
      <c r="B28" s="113" t="s">
        <v>176</v>
      </c>
      <c r="C28" s="114">
        <f>C29</f>
        <v>0</v>
      </c>
    </row>
    <row r="29" spans="1:4" s="201" customFormat="1" ht="25.5" hidden="1" x14ac:dyDescent="0.2">
      <c r="A29" s="112" t="s">
        <v>133</v>
      </c>
      <c r="B29" s="113" t="s">
        <v>176</v>
      </c>
      <c r="C29" s="114">
        <f>-C30</f>
        <v>0</v>
      </c>
    </row>
    <row r="30" spans="1:4" s="202" customFormat="1" ht="76.5" hidden="1" x14ac:dyDescent="0.2">
      <c r="A30" s="116" t="s">
        <v>135</v>
      </c>
      <c r="B30" s="117" t="s">
        <v>176</v>
      </c>
      <c r="C30" s="118">
        <f>C31</f>
        <v>0</v>
      </c>
    </row>
    <row r="31" spans="1:4" s="202" customFormat="1" ht="63.75" hidden="1" x14ac:dyDescent="0.2">
      <c r="A31" s="116" t="s">
        <v>27</v>
      </c>
      <c r="B31" s="117" t="s">
        <v>126</v>
      </c>
      <c r="C31" s="118"/>
    </row>
    <row r="32" spans="1:4" s="13" customFormat="1" ht="25.5" x14ac:dyDescent="0.2">
      <c r="A32" s="134" t="s">
        <v>32</v>
      </c>
      <c r="B32" s="48" t="s">
        <v>246</v>
      </c>
      <c r="C32" s="253">
        <f>C8+C13+C19+C28</f>
        <v>17443677.589999996</v>
      </c>
      <c r="D32" s="135" t="s">
        <v>86</v>
      </c>
    </row>
    <row r="35" spans="3:3" x14ac:dyDescent="0.2">
      <c r="C35" s="138"/>
    </row>
  </sheetData>
  <mergeCells count="4">
    <mergeCell ref="A1:B1"/>
    <mergeCell ref="A3:C3"/>
    <mergeCell ref="A4:C4"/>
    <mergeCell ref="A5:C5"/>
  </mergeCells>
  <phoneticPr fontId="0" type="noConversion"/>
  <pageMargins left="1.1811023622047245" right="0.39370078740157483" top="0.78740157480314965" bottom="0.78740157480314965" header="0.51181102362204722" footer="0.51181102362204722"/>
  <pageSetup paperSize="9" scale="75" fitToHeight="0" orientation="portrait" r:id="rId1"/>
  <headerFooter alignWithMargins="0"/>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pageSetUpPr fitToPage="1"/>
  </sheetPr>
  <dimension ref="C25"/>
  <sheetViews>
    <sheetView workbookViewId="0">
      <selection activeCell="D35" sqref="D35"/>
    </sheetView>
  </sheetViews>
  <sheetFormatPr defaultRowHeight="12.75" x14ac:dyDescent="0.2"/>
  <cols>
    <col min="3" max="3" width="73.140625" customWidth="1"/>
  </cols>
  <sheetData>
    <row r="25" spans="3:3" x14ac:dyDescent="0.2">
      <c r="C25" s="89"/>
    </row>
  </sheetData>
  <phoneticPr fontId="11" type="noConversion"/>
  <pageMargins left="1.1811023622047245" right="0.39370078740157483" top="0.78740157480314965" bottom="0.78740157480314965" header="0.51181102362204722" footer="0.51181102362204722"/>
  <pageSetup paperSize="9" fitToHeight="0" orientation="portrait"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14</vt:i4>
      </vt:variant>
      <vt:variant>
        <vt:lpstr>Именованные диапазоны</vt:lpstr>
      </vt:variant>
      <vt:variant>
        <vt:i4>16</vt:i4>
      </vt:variant>
    </vt:vector>
  </HeadingPairs>
  <TitlesOfParts>
    <vt:vector size="30" baseType="lpstr">
      <vt:lpstr>Перечень</vt:lpstr>
      <vt:lpstr>Меняли</vt:lpstr>
      <vt:lpstr>3 Д</vt:lpstr>
      <vt:lpstr>4 Ассигн.</vt:lpstr>
      <vt:lpstr>5 Ц ст</vt:lpstr>
      <vt:lpstr>6 Вед </vt:lpstr>
      <vt:lpstr>7 ЦП </vt:lpstr>
      <vt:lpstr>8 И</vt:lpstr>
      <vt:lpstr>Не меняли</vt:lpstr>
      <vt:lpstr>1 АДД</vt:lpstr>
      <vt:lpstr>2 АДИ</vt:lpstr>
      <vt:lpstr>9 заим</vt:lpstr>
      <vt:lpstr>10 гар</vt:lpstr>
      <vt:lpstr>11 Порядок</vt:lpstr>
      <vt:lpstr>'1 АДД'!Заголовки_для_печати</vt:lpstr>
      <vt:lpstr>'3 Д'!Заголовки_для_печати</vt:lpstr>
      <vt:lpstr>'4 Ассигн.'!Заголовки_для_печати</vt:lpstr>
      <vt:lpstr>'5 Ц ст'!Заголовки_для_печати</vt:lpstr>
      <vt:lpstr>'6 Вед '!Заголовки_для_печати</vt:lpstr>
      <vt:lpstr>'7 ЦП '!Заголовки_для_печати</vt:lpstr>
      <vt:lpstr>'1 АДД'!Область_печати</vt:lpstr>
      <vt:lpstr>'10 гар'!Область_печати</vt:lpstr>
      <vt:lpstr>'2 АДИ'!Область_печати</vt:lpstr>
      <vt:lpstr>'3 Д'!Область_печати</vt:lpstr>
      <vt:lpstr>'4 Ассигн.'!Область_печати</vt:lpstr>
      <vt:lpstr>'5 Ц ст'!Область_печати</vt:lpstr>
      <vt:lpstr>'6 Вед '!Область_печати</vt:lpstr>
      <vt:lpstr>'7 ЦП '!Область_печати</vt:lpstr>
      <vt:lpstr>'8 И'!Область_печати</vt:lpstr>
      <vt:lpstr>'9 заим'!Область_печати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Татьяна Н. Потапова</cp:lastModifiedBy>
  <cp:lastPrinted>2017-10-10T08:25:46Z</cp:lastPrinted>
  <dcterms:created xsi:type="dcterms:W3CDTF">1996-10-08T23:32:33Z</dcterms:created>
  <dcterms:modified xsi:type="dcterms:W3CDTF">2017-10-10T09:28:49Z</dcterms:modified>
</cp:coreProperties>
</file>