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15" yWindow="405" windowWidth="13455" windowHeight="8010"/>
  </bookViews>
  <sheets>
    <sheet name="3 Д" sheetId="20" r:id="rId1"/>
  </sheets>
  <definedNames>
    <definedName name="_xlnm._FilterDatabase" localSheetId="0" hidden="1">'3 Д'!$A$8:$K$84</definedName>
    <definedName name="_xlnm.Print_Titles" localSheetId="0">'3 Д'!$8:$8</definedName>
    <definedName name="_xlnm.Print_Area" localSheetId="0">'3 Д'!$A$1:$D$84</definedName>
  </definedNames>
  <calcPr calcId="144525"/>
</workbook>
</file>

<file path=xl/calcChain.xml><?xml version="1.0" encoding="utf-8"?>
<calcChain xmlns="http://schemas.openxmlformats.org/spreadsheetml/2006/main">
  <c r="C82" i="20" l="1"/>
  <c r="C81" i="20"/>
  <c r="C79" i="20"/>
  <c r="C78" i="20"/>
  <c r="C76" i="20"/>
  <c r="C75" i="20"/>
  <c r="C74" i="20" s="1"/>
  <c r="C73" i="20" s="1"/>
  <c r="C72" i="20"/>
  <c r="C71" i="20"/>
  <c r="C68" i="20" s="1"/>
  <c r="C69" i="20"/>
  <c r="C67" i="20"/>
  <c r="C66" i="20"/>
  <c r="C65" i="20"/>
  <c r="C64" i="20"/>
  <c r="C62" i="20"/>
  <c r="C61" i="20"/>
  <c r="C59" i="20"/>
  <c r="C57" i="20"/>
  <c r="C56" i="20"/>
  <c r="C47" i="20"/>
  <c r="C46" i="20"/>
  <c r="C45" i="20"/>
  <c r="C44" i="20" s="1"/>
  <c r="C43" i="20"/>
  <c r="C42" i="20"/>
  <c r="C41" i="20"/>
  <c r="C40" i="20"/>
  <c r="C39" i="20"/>
  <c r="C38" i="20"/>
  <c r="C37" i="20"/>
  <c r="C35" i="20"/>
  <c r="C33" i="20"/>
  <c r="C32" i="20"/>
  <c r="C31" i="20"/>
  <c r="C29" i="20"/>
  <c r="C28" i="20"/>
  <c r="C26" i="20"/>
  <c r="C24" i="20"/>
  <c r="C23" i="20" s="1"/>
  <c r="C20" i="20" s="1"/>
  <c r="C21" i="20"/>
  <c r="C18" i="20"/>
  <c r="C15" i="20" s="1"/>
  <c r="C14" i="20" s="1"/>
  <c r="C16" i="20"/>
  <c r="C11" i="20"/>
  <c r="C10" i="20" s="1"/>
  <c r="C9" i="20" l="1"/>
  <c r="C55" i="20"/>
  <c r="C54" i="20" s="1"/>
  <c r="C84" i="20" l="1"/>
</calcChain>
</file>

<file path=xl/sharedStrings.xml><?xml version="1.0" encoding="utf-8"?>
<sst xmlns="http://schemas.openxmlformats.org/spreadsheetml/2006/main" count="173" uniqueCount="173">
  <si>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</si>
  <si>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</si>
  <si>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</si>
  <si>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</si>
  <si>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</si>
  <si>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</si>
  <si>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</si>
  <si>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</si>
  <si>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</si>
  <si>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</si>
  <si>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</si>
  <si>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</si>
  <si>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</si>
  <si>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</si>
  <si>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</si>
  <si>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</si>
  <si>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</si>
  <si>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</si>
  <si>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</si>
  <si>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</si>
  <si>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</si>
  <si>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</si>
  <si>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</si>
  <si>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00011690000000000140</t>
  </si>
  <si>
    <t xml:space="preserve">      Прочие поступления от денежных взысканий (штрафов) и иных сумм в возмещение ущерба
</t>
  </si>
  <si>
    <t>00011600000000000000</t>
  </si>
  <si>
    <t xml:space="preserve">    ШТРАФЫ, САНКЦИИ, ВОЗМЕЩЕНИЕ УЩЕРБА</t>
  </si>
  <si>
    <t>00011402000000000000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</si>
  <si>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</si>
  <si>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</si>
  <si>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</si>
  <si>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</si>
  <si>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</si>
  <si>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</si>
  <si>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</si>
  <si>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</si>
  <si>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</si>
  <si>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</si>
  <si>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</si>
  <si>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</si>
  <si>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</si>
  <si>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</si>
  <si>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</si>
  <si>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</si>
  <si>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</si>
  <si>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</si>
  <si>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</si>
  <si>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</si>
  <si>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</si>
  <si>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</si>
  <si>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</si>
  <si>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</si>
  <si>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</si>
  <si>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</si>
  <si>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</si>
  <si>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</si>
  <si>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</si>
  <si>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</si>
  <si>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</si>
  <si>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</si>
  <si>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</si>
  <si>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</si>
  <si>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</si>
  <si>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</si>
  <si>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</si>
  <si>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</si>
  <si>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</si>
  <si>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</si>
  <si>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</si>
  <si>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</si>
  <si>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</si>
  <si>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</si>
  <si>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</si>
  <si>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</si>
  <si>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</si>
  <si>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</si>
  <si>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</si>
  <si>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</si>
  <si>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</si>
  <si>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</si>
  <si>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</si>
  <si>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</si>
  <si>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</si>
  <si>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</si>
  <si>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</si>
  <si>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00020200000000000000</t>
  </si>
  <si>
    <t>00020000000000000000</t>
  </si>
  <si>
    <t>00011402052100000410</t>
  </si>
  <si>
    <t>00011402050100000410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</si>
  <si>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</si>
  <si>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</si>
  <si>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</si>
  <si>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</si>
  <si>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</si>
  <si>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</si>
  <si>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</si>
  <si>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</si>
  <si>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</si>
  <si>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ур</t>
  </si>
  <si>
    <t>Приложение № 3 изложить в следующей редакции:</t>
  </si>
  <si>
    <t>на 2019 год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</si>
  <si>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</si>
  <si>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</si>
  <si>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</si>
  <si>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</si>
  <si>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</si>
  <si>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</si>
  <si>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</si>
  <si>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</si>
  <si>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</si>
  <si>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</si>
  <si>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</si>
  <si>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</si>
  <si>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</si>
  <si>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</si>
  <si>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</si>
  <si>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</si>
  <si>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</si>
  <si>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</si>
  <si>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</si>
  <si>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"Распределение доходов 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</si>
  <si>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</si>
  <si>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</si>
  <si>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</si>
  <si>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</si>
  <si>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</si>
  <si>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</si>
  <si>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</si>
  <si>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</si>
  <si>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</si>
  <si>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</si>
  <si>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</si>
  <si>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</si>
  <si>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</si>
  <si>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>00020230024000000150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</si>
  <si>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</si>
  <si>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00020230024100000150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</si>
  <si>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</si>
  <si>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НАИМЕНОВАЯ И КОДЫ по НЕНАЛОГОВЫМ ДОХОДАМ сверены со 132н (в ред от 30.11.2018)</t>
  </si>
  <si>
    <t xml:space="preserve">              Субсидии бюджетам на реализацию программ формирования современной городской среды</t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</si>
  <si>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</si>
  <si>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 Субсидии бюджетам сельских поселений на реализацию программ формирования современной городской среды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</si>
  <si>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</si>
  <si>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</si>
  <si>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</si>
  <si>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</si>
  <si>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</si>
  <si>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</si>
  <si>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>00020405000100000150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</si>
  <si>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</si>
  <si>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</si>
  <si>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r>
      <t xml:space="preserve">4 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</si>
  <si>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 xml:space="preserve">     ПРОЧИЕ БЕЗВОЗМЕЗДНЫЕ ПОСТУПЛЕНИЯ</t>
  </si>
  <si>
    <t>00020700000000000000</t>
  </si>
  <si>
    <t xml:space="preserve">           Прочие безвозмездные поступления в бюджеты сельских поселений </t>
  </si>
  <si>
    <t>00020705000100000150</t>
  </si>
  <si>
    <t xml:space="preserve">                 Прочие безвозмездные поступления в бюджеты сельских поселений </t>
  </si>
  <si>
    <t>00020705030100000150</t>
  </si>
  <si>
    <r>
      <t xml:space="preserve">4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</si>
  <si>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 xml:space="preserve">     Доходы от компенсации затрат государства</t>
  </si>
  <si>
    <t>000 11302000000000130</t>
  </si>
  <si>
    <t xml:space="preserve">        Прочие доходы от компенсации затрат государства</t>
  </si>
  <si>
    <t>00011302990000000130</t>
  </si>
  <si>
    <t xml:space="preserve">          Прочие доходы от компенсации затрат бюджетов сельских поселений</t>
  </si>
  <si>
    <t>00011302995100000130</t>
  </si>
  <si>
    <r>
      <t xml:space="preserve">5     </t>
    </r>
    <r>
      <rPr>
        <b/>
        <sz val="12"/>
        <color rgb="FF0070C0"/>
        <rFont val="Times New Roman"/>
        <family val="1"/>
        <charset val="204"/>
      </rPr>
      <t xml:space="preserve"> новое по решению 29.04.2019, РСД июнь</t>
    </r>
  </si>
  <si>
    <t xml:space="preserve">            Субсидии бюджетам на оснащение объектов спортивной инфраструктуры спортивно-технологическим оборудованием</t>
  </si>
  <si>
    <t>00020225228000000150</t>
  </si>
  <si>
    <r>
      <t xml:space="preserve">4, </t>
    </r>
    <r>
      <rPr>
        <b/>
        <sz val="12"/>
        <color rgb="FF0070C0"/>
        <rFont val="Times New Roman"/>
        <family val="1"/>
        <charset val="204"/>
      </rPr>
      <t>новое по решению 02.07.2019</t>
    </r>
  </si>
  <si>
    <t xml:space="preserve">               Субсидии бюджетам сельских поселений на оснащение объектов спортивной инфраструктуры спортивно-технологическим оборудованием</t>
  </si>
  <si>
    <t>00020225228100000150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</si>
  <si>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02.07.2019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</si>
  <si>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изменено по решению 02.07.2019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</si>
</sst>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_ ;[Red]\-#,##0.00\ "/>
    <numFmt numFmtId="166" formatCode="#,##0_ ;[Red]\-#,##0\ "/>
    <numFmt numFmtId="167" formatCode="_-* #,##0.00_р_._-;\-* #,##0.00_р_._-;_-* &quot;-&quot;??_р_._-;_-@_-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8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8" fillId="0" borderId="0"/>
    <xf numFmtId="0" fontId="37" fillId="33" borderId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43" fillId="0" borderId="12">
      <alignment horizontal="center" vertical="center" wrapText="1"/>
    </xf>
    <xf numFmtId="1" fontId="43" fillId="0" borderId="12">
      <alignment horizontal="left" vertical="top" wrapText="1" indent="2"/>
    </xf>
    <xf numFmtId="0" fontId="43" fillId="0" borderId="0"/>
    <xf numFmtId="0" fontId="43" fillId="0" borderId="12">
      <alignment horizontal="center" vertical="center" wrapText="1"/>
    </xf>
    <xf numFmtId="1" fontId="43" fillId="0" borderId="12">
      <alignment horizontal="center" vertical="top"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48" borderId="0">
      <alignment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5" fillId="0" borderId="12">
      <alignment horizontal="left"/>
    </xf>
    <xf numFmtId="0" fontId="43" fillId="0" borderId="12">
      <alignment horizontal="center" vertical="center" wrapText="1"/>
    </xf>
    <xf numFmtId="4" fontId="43" fillId="0" borderId="12">
      <alignment horizontal="right" vertical="top" shrinkToFit="1"/>
    </xf>
    <xf numFmtId="4" fontId="45" fillId="8" borderId="12">
      <alignment horizontal="right" vertical="top" shrinkToFit="1"/>
    </xf>
    <xf numFmtId="0" fontId="43" fillId="0" borderId="0">
      <alignment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7" fillId="0" borderId="0">
      <alignment horizontal="left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57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7" fillId="0" borderId="0">
      <alignment horizontal="left"/>
    </xf>
    <xf numFmtId="0" fontId="43" fillId="60" borderId="0"/>
    <xf numFmtId="0" fontId="43" fillId="60" borderId="0"/>
    <xf numFmtId="0" fontId="43" fillId="60" borderId="0"/>
    <xf numFmtId="0" fontId="43" fillId="60" borderId="0"/>
    <xf numFmtId="0" fontId="23" fillId="48" borderId="0"/>
    <xf numFmtId="0" fontId="23" fillId="48" borderId="0"/>
    <xf numFmtId="0" fontId="23" fillId="48" borderId="0"/>
    <xf numFmtId="0" fontId="43" fillId="60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60" borderId="11"/>
    <xf numFmtId="0" fontId="43" fillId="60" borderId="11"/>
    <xf numFmtId="0" fontId="43" fillId="60" borderId="11"/>
    <xf numFmtId="0" fontId="43" fillId="60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3" fillId="60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60" borderId="13"/>
    <xf numFmtId="0" fontId="43" fillId="60" borderId="13"/>
    <xf numFmtId="0" fontId="43" fillId="60" borderId="13"/>
    <xf numFmtId="0" fontId="43" fillId="60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60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60" borderId="14"/>
    <xf numFmtId="0" fontId="43" fillId="60" borderId="14"/>
    <xf numFmtId="0" fontId="43" fillId="60" borderId="14"/>
    <xf numFmtId="0" fontId="43" fillId="60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3" fillId="60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45" fillId="61" borderId="12">
      <alignment horizontal="right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45" fillId="61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60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3" borderId="12">
      <alignment horizontal="right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3" borderId="12">
      <alignment horizontal="center" vertical="top" shrinkToFit="1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60" borderId="13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60" borderId="14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60" borderId="0">
      <alignment horizontal="left"/>
    </xf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60">
    <xf numFmtId="0" fontId="0" fillId="0" borderId="0" xfId="0"/>
    <xf numFmtId="165" fontId="46" fillId="0" borderId="0" xfId="1" applyNumberFormat="1" applyFont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46" fillId="0" borderId="0" xfId="1" applyFont="1" applyFill="1" applyAlignment="1">
      <alignment horizontal="right" vertical="center" wrapText="1"/>
    </xf>
    <xf numFmtId="165" fontId="47" fillId="0" borderId="25" xfId="1" applyNumberFormat="1" applyFont="1" applyBorder="1" applyAlignment="1">
      <alignment vertical="center" wrapText="1"/>
    </xf>
    <xf numFmtId="164" fontId="46" fillId="0" borderId="25" xfId="1" applyNumberFormat="1" applyFont="1" applyFill="1" applyBorder="1" applyAlignment="1">
      <alignment horizontal="right" vertical="center" wrapText="1"/>
    </xf>
    <xf numFmtId="165" fontId="47" fillId="0" borderId="10" xfId="1" applyNumberFormat="1" applyFont="1" applyBorder="1" applyAlignment="1">
      <alignment horizontal="center" vertical="center" wrapText="1"/>
    </xf>
    <xf numFmtId="165" fontId="47" fillId="0" borderId="10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4" fontId="48" fillId="0" borderId="10" xfId="131" applyNumberFormat="1" applyFont="1" applyFill="1" applyBorder="1" applyAlignment="1">
      <alignment horizontal="right" vertical="center" wrapText="1" shrinkToFit="1"/>
    </xf>
    <xf numFmtId="4" fontId="47" fillId="0" borderId="10" xfId="131" applyNumberFormat="1" applyFont="1" applyFill="1" applyBorder="1" applyAlignment="1">
      <alignment horizontal="right" vertical="center" wrapText="1" shrinkToFit="1"/>
    </xf>
    <xf numFmtId="0" fontId="46" fillId="0" borderId="10" xfId="131" applyFont="1" applyFill="1" applyBorder="1" applyAlignment="1">
      <alignment horizontal="left" vertical="center" wrapText="1"/>
    </xf>
    <xf numFmtId="49" fontId="46" fillId="0" borderId="10" xfId="131" applyNumberFormat="1" applyFont="1" applyFill="1" applyBorder="1" applyAlignment="1">
      <alignment horizontal="center" vertical="center" wrapText="1" shrinkToFit="1"/>
    </xf>
    <xf numFmtId="165" fontId="46" fillId="0" borderId="0" xfId="1" applyNumberFormat="1" applyFont="1" applyFill="1" applyAlignment="1">
      <alignment vertical="center" wrapText="1"/>
    </xf>
    <xf numFmtId="165" fontId="49" fillId="0" borderId="0" xfId="1" applyNumberFormat="1" applyFont="1" applyAlignment="1">
      <alignment vertical="center" wrapText="1"/>
    </xf>
    <xf numFmtId="49" fontId="51" fillId="0" borderId="14" xfId="79" applyNumberFormat="1" applyFont="1" applyFill="1" applyAlignment="1" applyProtection="1">
      <alignment horizontal="center" vertical="center"/>
    </xf>
    <xf numFmtId="49" fontId="46" fillId="58" borderId="10" xfId="131" applyNumberFormat="1" applyFont="1" applyFill="1" applyBorder="1" applyAlignment="1">
      <alignment horizontal="center" vertical="center" wrapText="1" shrinkToFit="1"/>
    </xf>
    <xf numFmtId="0" fontId="46" fillId="33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horizontal="center" vertical="center" wrapText="1" shrinkToFit="1"/>
    </xf>
    <xf numFmtId="4" fontId="48" fillId="0" borderId="10" xfId="130" applyNumberFormat="1" applyFont="1" applyFill="1" applyBorder="1" applyAlignment="1">
      <alignment horizontal="right" vertical="center" wrapText="1" shrinkToFit="1"/>
    </xf>
    <xf numFmtId="4" fontId="47" fillId="0" borderId="10" xfId="130" applyNumberFormat="1" applyFont="1" applyFill="1" applyBorder="1" applyAlignment="1">
      <alignment horizontal="right" vertical="center" wrapText="1" shrinkToFit="1"/>
    </xf>
    <xf numFmtId="0" fontId="46" fillId="59" borderId="10" xfId="130" applyFont="1" applyFill="1" applyBorder="1" applyAlignment="1">
      <alignment horizontal="left" vertical="center" wrapText="1"/>
    </xf>
    <xf numFmtId="4" fontId="52" fillId="0" borderId="10" xfId="130" applyNumberFormat="1" applyFont="1" applyFill="1" applyBorder="1" applyAlignment="1">
      <alignment horizontal="right" vertical="center" wrapText="1" shrinkToFit="1"/>
    </xf>
    <xf numFmtId="0" fontId="46" fillId="0" borderId="10" xfId="130" applyFont="1" applyFill="1" applyBorder="1" applyAlignment="1">
      <alignment horizontal="left" vertical="center" wrapText="1"/>
    </xf>
    <xf numFmtId="166" fontId="46" fillId="0" borderId="0" xfId="1" applyNumberFormat="1" applyFont="1" applyAlignment="1">
      <alignment horizontal="left" vertical="center" wrapText="1"/>
    </xf>
    <xf numFmtId="165" fontId="46" fillId="0" borderId="0" xfId="1" applyNumberFormat="1" applyFont="1" applyAlignment="1">
      <alignment horizontal="left" vertical="center" wrapText="1"/>
    </xf>
    <xf numFmtId="166" fontId="54" fillId="0" borderId="0" xfId="1" applyNumberFormat="1" applyFont="1" applyAlignment="1">
      <alignment horizontal="left" vertical="center" wrapText="1"/>
    </xf>
    <xf numFmtId="166" fontId="47" fillId="0" borderId="0" xfId="1" applyNumberFormat="1" applyFont="1" applyAlignment="1">
      <alignment horizontal="left" vertical="center" wrapText="1"/>
    </xf>
    <xf numFmtId="165" fontId="47" fillId="0" borderId="0" xfId="1" applyNumberFormat="1" applyFont="1" applyAlignment="1">
      <alignment horizontal="left" vertical="center" wrapText="1"/>
    </xf>
    <xf numFmtId="166" fontId="46" fillId="0" borderId="0" xfId="1" applyNumberFormat="1" applyFont="1" applyFill="1" applyAlignment="1">
      <alignment horizontal="left" vertical="center" wrapText="1"/>
    </xf>
    <xf numFmtId="165" fontId="46" fillId="0" borderId="0" xfId="1" applyNumberFormat="1" applyFont="1" applyFill="1" applyAlignment="1">
      <alignment horizontal="left" vertical="center" wrapText="1"/>
    </xf>
    <xf numFmtId="166" fontId="46" fillId="58" borderId="0" xfId="1" applyNumberFormat="1" applyFont="1" applyFill="1" applyAlignment="1">
      <alignment horizontal="left" vertical="center" wrapText="1"/>
    </xf>
    <xf numFmtId="0" fontId="46" fillId="0" borderId="12" xfId="66" applyNumberFormat="1" applyFont="1" applyAlignment="1" applyProtection="1">
      <alignment horizontal="left" vertical="center" wrapText="1"/>
    </xf>
    <xf numFmtId="0" fontId="50" fillId="58" borderId="10" xfId="131" applyFont="1" applyFill="1" applyBorder="1" applyAlignment="1">
      <alignment horizontal="left" vertical="center" wrapText="1"/>
    </xf>
    <xf numFmtId="0" fontId="49" fillId="33" borderId="10" xfId="130" applyFont="1" applyFill="1" applyBorder="1" applyAlignment="1">
      <alignment horizontal="left" vertical="center" wrapText="1"/>
    </xf>
    <xf numFmtId="0" fontId="49" fillId="59" borderId="10" xfId="130" applyFont="1" applyFill="1" applyBorder="1" applyAlignment="1">
      <alignment horizontal="left" vertical="center" wrapText="1"/>
    </xf>
    <xf numFmtId="165" fontId="53" fillId="0" borderId="0" xfId="1" applyNumberFormat="1" applyFont="1" applyAlignment="1">
      <alignment horizontal="left" vertical="center" wrapText="1"/>
    </xf>
    <xf numFmtId="0" fontId="47" fillId="0" borderId="10" xfId="131" applyFont="1" applyFill="1" applyBorder="1" applyAlignment="1">
      <alignment horizontal="left" vertical="center" wrapText="1"/>
    </xf>
    <xf numFmtId="49" fontId="55" fillId="0" borderId="10" xfId="131" applyNumberFormat="1" applyFont="1" applyFill="1" applyBorder="1" applyAlignment="1">
      <alignment horizontal="center" vertical="center" wrapText="1" shrinkToFit="1"/>
    </xf>
    <xf numFmtId="165" fontId="47" fillId="0" borderId="0" xfId="1" applyNumberFormat="1" applyFont="1" applyAlignment="1">
      <alignment vertical="center" wrapText="1"/>
    </xf>
    <xf numFmtId="49" fontId="47" fillId="0" borderId="10" xfId="131" applyNumberFormat="1" applyFont="1" applyFill="1" applyBorder="1" applyAlignment="1">
      <alignment horizontal="center" vertical="center" wrapText="1" shrinkToFit="1"/>
    </xf>
    <xf numFmtId="165" fontId="47" fillId="0" borderId="0" xfId="1" applyNumberFormat="1" applyFont="1" applyFill="1" applyAlignment="1">
      <alignment vertical="center" wrapText="1"/>
    </xf>
    <xf numFmtId="166" fontId="47" fillId="0" borderId="0" xfId="1" applyNumberFormat="1" applyFont="1" applyFill="1" applyAlignment="1">
      <alignment horizontal="left" vertical="center" wrapText="1"/>
    </xf>
    <xf numFmtId="165" fontId="47" fillId="0" borderId="0" xfId="1" applyNumberFormat="1" applyFont="1" applyFill="1" applyAlignment="1">
      <alignment horizontal="left" vertical="center" wrapText="1"/>
    </xf>
    <xf numFmtId="0" fontId="47" fillId="33" borderId="10" xfId="130" applyFont="1" applyFill="1" applyBorder="1" applyAlignment="1">
      <alignment horizontal="left" vertical="center" wrapText="1"/>
    </xf>
    <xf numFmtId="49" fontId="47" fillId="33" borderId="10" xfId="130" applyNumberFormat="1" applyFont="1" applyFill="1" applyBorder="1" applyAlignment="1">
      <alignment horizontal="center" vertical="center" wrapText="1" shrinkToFit="1"/>
    </xf>
    <xf numFmtId="0" fontId="47" fillId="59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vertical="center" wrapText="1" shrinkToFit="1"/>
    </xf>
    <xf numFmtId="0" fontId="56" fillId="0" borderId="10" xfId="307" applyFont="1" applyBorder="1" applyAlignment="1">
      <alignment horizontal="justify" vertical="center" wrapText="1"/>
    </xf>
    <xf numFmtId="49" fontId="47" fillId="0" borderId="10" xfId="308" applyNumberFormat="1" applyFont="1" applyFill="1" applyBorder="1" applyAlignment="1">
      <alignment horizontal="center" vertical="center" wrapText="1"/>
    </xf>
    <xf numFmtId="0" fontId="46" fillId="0" borderId="10" xfId="307" applyFont="1" applyFill="1" applyBorder="1" applyAlignment="1">
      <alignment horizontal="justify" vertical="center" wrapText="1"/>
    </xf>
    <xf numFmtId="49" fontId="46" fillId="0" borderId="10" xfId="308" applyNumberFormat="1" applyFont="1" applyFill="1" applyBorder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165" fontId="47" fillId="0" borderId="0" xfId="1" applyNumberFormat="1" applyFont="1" applyFill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0" fontId="18" fillId="0" borderId="0" xfId="1" applyAlignment="1">
      <alignment vertical="center" wrapText="1"/>
    </xf>
    <xf numFmtId="49" fontId="52" fillId="33" borderId="24" xfId="130" applyNumberFormat="1" applyFont="1" applyFill="1" applyBorder="1" applyAlignment="1">
      <alignment horizontal="left" vertical="center" wrapText="1" shrinkToFit="1"/>
    </xf>
    <xf numFmtId="49" fontId="49" fillId="33" borderId="10" xfId="130" applyNumberFormat="1" applyFont="1" applyFill="1" applyBorder="1" applyAlignment="1">
      <alignment horizontal="center" vertical="center" wrapText="1" shrinkToFit="1"/>
    </xf>
  </cellXfs>
  <cellStyles count="568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br 2 2" xfId="309"/>
    <cellStyle name="br 2 3" xfId="310"/>
    <cellStyle name="br 2 4" xfId="311"/>
    <cellStyle name="br 2 5" xfId="312"/>
    <cellStyle name="br 3" xfId="313"/>
    <cellStyle name="br 4" xfId="314"/>
    <cellStyle name="br 5" xfId="315"/>
    <cellStyle name="br 6" xfId="316"/>
    <cellStyle name="col" xfId="51"/>
    <cellStyle name="col 2" xfId="175"/>
    <cellStyle name="col 2 2" xfId="317"/>
    <cellStyle name="col 2 3" xfId="318"/>
    <cellStyle name="col 2 4" xfId="319"/>
    <cellStyle name="col 2 5" xfId="320"/>
    <cellStyle name="col 3" xfId="321"/>
    <cellStyle name="col 4" xfId="322"/>
    <cellStyle name="col 5" xfId="323"/>
    <cellStyle name="col 6" xfId="324"/>
    <cellStyle name="style0" xfId="52"/>
    <cellStyle name="style0 2" xfId="176"/>
    <cellStyle name="style0 2 2" xfId="325"/>
    <cellStyle name="style0 2 3" xfId="326"/>
    <cellStyle name="style0 2 4" xfId="327"/>
    <cellStyle name="style0 2 5" xfId="328"/>
    <cellStyle name="style0 2 6" xfId="329"/>
    <cellStyle name="style0 3" xfId="177"/>
    <cellStyle name="style0 4" xfId="330"/>
    <cellStyle name="style0 5" xfId="331"/>
    <cellStyle name="style0 6" xfId="332"/>
    <cellStyle name="td" xfId="53"/>
    <cellStyle name="td 2" xfId="178"/>
    <cellStyle name="td 2 2" xfId="333"/>
    <cellStyle name="td 2 3" xfId="334"/>
    <cellStyle name="td 2 4" xfId="335"/>
    <cellStyle name="td 2 5" xfId="336"/>
    <cellStyle name="td 2 6" xfId="337"/>
    <cellStyle name="td 3" xfId="179"/>
    <cellStyle name="td 4" xfId="338"/>
    <cellStyle name="td 5" xfId="339"/>
    <cellStyle name="td 6" xfId="340"/>
    <cellStyle name="tr" xfId="54"/>
    <cellStyle name="tr 2" xfId="180"/>
    <cellStyle name="tr 2 2" xfId="341"/>
    <cellStyle name="tr 2 3" xfId="342"/>
    <cellStyle name="tr 2 4" xfId="343"/>
    <cellStyle name="tr 2 5" xfId="344"/>
    <cellStyle name="tr 3" xfId="345"/>
    <cellStyle name="tr 4" xfId="346"/>
    <cellStyle name="tr 5" xfId="347"/>
    <cellStyle name="tr 6" xfId="348"/>
    <cellStyle name="xl21" xfId="55"/>
    <cellStyle name="xl21 2" xfId="181"/>
    <cellStyle name="xl21 2 2" xfId="349"/>
    <cellStyle name="xl21 2 3" xfId="350"/>
    <cellStyle name="xl21 2 4" xfId="351"/>
    <cellStyle name="xl21 2 5" xfId="352"/>
    <cellStyle name="xl21 2 6" xfId="353"/>
    <cellStyle name="xl21 3" xfId="182"/>
    <cellStyle name="xl21 4" xfId="354"/>
    <cellStyle name="xl21 5" xfId="355"/>
    <cellStyle name="xl21 6" xfId="356"/>
    <cellStyle name="xl22" xfId="56"/>
    <cellStyle name="xl22 2" xfId="183"/>
    <cellStyle name="xl22 2 2" xfId="357"/>
    <cellStyle name="xl22 2 3" xfId="358"/>
    <cellStyle name="xl22 2 4" xfId="359"/>
    <cellStyle name="xl22 2 5" xfId="360"/>
    <cellStyle name="xl22 2 6" xfId="361"/>
    <cellStyle name="xl22 3" xfId="184"/>
    <cellStyle name="xl22 3 2" xfId="362"/>
    <cellStyle name="xl22 4" xfId="264"/>
    <cellStyle name="xl22 4 2" xfId="363"/>
    <cellStyle name="xl22 5" xfId="364"/>
    <cellStyle name="xl22 6" xfId="365"/>
    <cellStyle name="xl23" xfId="57"/>
    <cellStyle name="xl23 2" xfId="185"/>
    <cellStyle name="xl23 2 2" xfId="366"/>
    <cellStyle name="xl23 2 3" xfId="367"/>
    <cellStyle name="xl23 2 4" xfId="368"/>
    <cellStyle name="xl23 2 5" xfId="369"/>
    <cellStyle name="xl23 2 6" xfId="370"/>
    <cellStyle name="xl23 3" xfId="186"/>
    <cellStyle name="xl23 3 2" xfId="371"/>
    <cellStyle name="xl23 4" xfId="265"/>
    <cellStyle name="xl23 4 2" xfId="372"/>
    <cellStyle name="xl23 5" xfId="373"/>
    <cellStyle name="xl23 6" xfId="374"/>
    <cellStyle name="xl24" xfId="58"/>
    <cellStyle name="xl24 2" xfId="187"/>
    <cellStyle name="xl24 2 2" xfId="375"/>
    <cellStyle name="xl24 2 3" xfId="376"/>
    <cellStyle name="xl24 2 4" xfId="377"/>
    <cellStyle name="xl24 2 5" xfId="378"/>
    <cellStyle name="xl24 2 6" xfId="379"/>
    <cellStyle name="xl24 3" xfId="188"/>
    <cellStyle name="xl24 3 2" xfId="380"/>
    <cellStyle name="xl24 4" xfId="266"/>
    <cellStyle name="xl24 4 2" xfId="381"/>
    <cellStyle name="xl24 5" xfId="382"/>
    <cellStyle name="xl24 6" xfId="383"/>
    <cellStyle name="xl25" xfId="59"/>
    <cellStyle name="xl25 2" xfId="189"/>
    <cellStyle name="xl25 2 2" xfId="384"/>
    <cellStyle name="xl25 2 3" xfId="385"/>
    <cellStyle name="xl25 2 4" xfId="386"/>
    <cellStyle name="xl25 2 5" xfId="387"/>
    <cellStyle name="xl25 2 6" xfId="388"/>
    <cellStyle name="xl25 3" xfId="190"/>
    <cellStyle name="xl25 3 2" xfId="389"/>
    <cellStyle name="xl25 4" xfId="267"/>
    <cellStyle name="xl25 4 2" xfId="390"/>
    <cellStyle name="xl25 5" xfId="391"/>
    <cellStyle name="xl25 6" xfId="392"/>
    <cellStyle name="xl26" xfId="60"/>
    <cellStyle name="xl26 2" xfId="191"/>
    <cellStyle name="xl26 2 2" xfId="393"/>
    <cellStyle name="xl26 2 3" xfId="394"/>
    <cellStyle name="xl26 2 4" xfId="395"/>
    <cellStyle name="xl26 2 5" xfId="396"/>
    <cellStyle name="xl26 2 6" xfId="397"/>
    <cellStyle name="xl26 3" xfId="192"/>
    <cellStyle name="xl26 3 2" xfId="398"/>
    <cellStyle name="xl26 4" xfId="268"/>
    <cellStyle name="xl26 4 2" xfId="399"/>
    <cellStyle name="xl26 5" xfId="400"/>
    <cellStyle name="xl26 6" xfId="401"/>
    <cellStyle name="xl27" xfId="61"/>
    <cellStyle name="xl27 2" xfId="193"/>
    <cellStyle name="xl27 2 2" xfId="402"/>
    <cellStyle name="xl27 2 3" xfId="403"/>
    <cellStyle name="xl27 2 4" xfId="404"/>
    <cellStyle name="xl27 2 5" xfId="405"/>
    <cellStyle name="xl27 2 6" xfId="406"/>
    <cellStyle name="xl27 3" xfId="194"/>
    <cellStyle name="xl27 3 2" xfId="407"/>
    <cellStyle name="xl27 4" xfId="269"/>
    <cellStyle name="xl27 4 2" xfId="408"/>
    <cellStyle name="xl27 5" xfId="409"/>
    <cellStyle name="xl28" xfId="62"/>
    <cellStyle name="xl28 2" xfId="195"/>
    <cellStyle name="xl28 2 2" xfId="410"/>
    <cellStyle name="xl28 2 3" xfId="411"/>
    <cellStyle name="xl28 2 4" xfId="412"/>
    <cellStyle name="xl28 2 5" xfId="413"/>
    <cellStyle name="xl28 2 6" xfId="414"/>
    <cellStyle name="xl28 3" xfId="196"/>
    <cellStyle name="xl28 3 2" xfId="415"/>
    <cellStyle name="xl28 4" xfId="416"/>
    <cellStyle name="xl28 5" xfId="417"/>
    <cellStyle name="xl28 6" xfId="418"/>
    <cellStyle name="xl29" xfId="63"/>
    <cellStyle name="xl29 2" xfId="197"/>
    <cellStyle name="xl29 2 2" xfId="419"/>
    <cellStyle name="xl29 2 3" xfId="420"/>
    <cellStyle name="xl29 2 4" xfId="421"/>
    <cellStyle name="xl29 2 5" xfId="422"/>
    <cellStyle name="xl29 2 6" xfId="423"/>
    <cellStyle name="xl29 3" xfId="198"/>
    <cellStyle name="xl29 3 2" xfId="424"/>
    <cellStyle name="xl29 4" xfId="270"/>
    <cellStyle name="xl29 4 2" xfId="425"/>
    <cellStyle name="xl29 5" xfId="426"/>
    <cellStyle name="xl29 6" xfId="427"/>
    <cellStyle name="xl30" xfId="64"/>
    <cellStyle name="xl30 2" xfId="199"/>
    <cellStyle name="xl30 2 2" xfId="428"/>
    <cellStyle name="xl30 2 3" xfId="429"/>
    <cellStyle name="xl30 2 4" xfId="430"/>
    <cellStyle name="xl30 2 5" xfId="431"/>
    <cellStyle name="xl30 2 6" xfId="432"/>
    <cellStyle name="xl30 3" xfId="200"/>
    <cellStyle name="xl30 3 2" xfId="433"/>
    <cellStyle name="xl30 4" xfId="271"/>
    <cellStyle name="xl30 4 2" xfId="434"/>
    <cellStyle name="xl30 5" xfId="435"/>
    <cellStyle name="xl30 6" xfId="436"/>
    <cellStyle name="xl31" xfId="65"/>
    <cellStyle name="xl31 2" xfId="201"/>
    <cellStyle name="xl31 2 2" xfId="437"/>
    <cellStyle name="xl31 2 3" xfId="438"/>
    <cellStyle name="xl31 2 4" xfId="439"/>
    <cellStyle name="xl31 2 5" xfId="440"/>
    <cellStyle name="xl31 2 6" xfId="441"/>
    <cellStyle name="xl31 3" xfId="202"/>
    <cellStyle name="xl31 3 2" xfId="442"/>
    <cellStyle name="xl31 4" xfId="272"/>
    <cellStyle name="xl31 4 2" xfId="443"/>
    <cellStyle name="xl31 5" xfId="444"/>
    <cellStyle name="xl31 6" xfId="445"/>
    <cellStyle name="xl32" xfId="66"/>
    <cellStyle name="xl32 2" xfId="203"/>
    <cellStyle name="xl32 2 2" xfId="446"/>
    <cellStyle name="xl32 2 3" xfId="447"/>
    <cellStyle name="xl32 2 4" xfId="448"/>
    <cellStyle name="xl32 2 5" xfId="449"/>
    <cellStyle name="xl32 2 6" xfId="450"/>
    <cellStyle name="xl32 3" xfId="204"/>
    <cellStyle name="xl32 3 2" xfId="451"/>
    <cellStyle name="xl32 4" xfId="273"/>
    <cellStyle name="xl32 4 2" xfId="452"/>
    <cellStyle name="xl32 5" xfId="453"/>
    <cellStyle name="xl32 6" xfId="454"/>
    <cellStyle name="xl33" xfId="67"/>
    <cellStyle name="xl33 2" xfId="205"/>
    <cellStyle name="xl33 2 2" xfId="455"/>
    <cellStyle name="xl33 2 3" xfId="456"/>
    <cellStyle name="xl33 2 4" xfId="457"/>
    <cellStyle name="xl33 2 5" xfId="458"/>
    <cellStyle name="xl33 2 6" xfId="459"/>
    <cellStyle name="xl33 3" xfId="206"/>
    <cellStyle name="xl33 3 2" xfId="460"/>
    <cellStyle name="xl33 4" xfId="274"/>
    <cellStyle name="xl33 4 2" xfId="461"/>
    <cellStyle name="xl33 5" xfId="462"/>
    <cellStyle name="xl33 6" xfId="463"/>
    <cellStyle name="xl34" xfId="68"/>
    <cellStyle name="xl34 2" xfId="207"/>
    <cellStyle name="xl34 2 2" xfId="464"/>
    <cellStyle name="xl34 2 3" xfId="465"/>
    <cellStyle name="xl34 2 4" xfId="466"/>
    <cellStyle name="xl34 2 5" xfId="467"/>
    <cellStyle name="xl34 2 6" xfId="468"/>
    <cellStyle name="xl34 3" xfId="208"/>
    <cellStyle name="xl34 3 2" xfId="469"/>
    <cellStyle name="xl34 4" xfId="275"/>
    <cellStyle name="xl34 4 2" xfId="470"/>
    <cellStyle name="xl34 5" xfId="471"/>
    <cellStyle name="xl34 6" xfId="472"/>
    <cellStyle name="xl35" xfId="69"/>
    <cellStyle name="xl35 2" xfId="209"/>
    <cellStyle name="xl35 2 2" xfId="473"/>
    <cellStyle name="xl35 2 3" xfId="474"/>
    <cellStyle name="xl35 2 4" xfId="475"/>
    <cellStyle name="xl35 2 5" xfId="476"/>
    <cellStyle name="xl35 2 6" xfId="477"/>
    <cellStyle name="xl35 3" xfId="210"/>
    <cellStyle name="xl35 3 2" xfId="478"/>
    <cellStyle name="xl35 4" xfId="276"/>
    <cellStyle name="xl35 4 2" xfId="479"/>
    <cellStyle name="xl35 5" xfId="480"/>
    <cellStyle name="xl35 6" xfId="481"/>
    <cellStyle name="xl36" xfId="70"/>
    <cellStyle name="xl36 2" xfId="211"/>
    <cellStyle name="xl36 2 2" xfId="482"/>
    <cellStyle name="xl36 2 3" xfId="483"/>
    <cellStyle name="xl36 2 4" xfId="484"/>
    <cellStyle name="xl36 2 5" xfId="485"/>
    <cellStyle name="xl36 2 6" xfId="486"/>
    <cellStyle name="xl36 3" xfId="212"/>
    <cellStyle name="xl36 3 2" xfId="487"/>
    <cellStyle name="xl36 4" xfId="277"/>
    <cellStyle name="xl36 4 2" xfId="488"/>
    <cellStyle name="xl36 5" xfId="489"/>
    <cellStyle name="xl36 6" xfId="490"/>
    <cellStyle name="xl37" xfId="71"/>
    <cellStyle name="xl37 2" xfId="213"/>
    <cellStyle name="xl37 2 2" xfId="491"/>
    <cellStyle name="xl37 2 3" xfId="492"/>
    <cellStyle name="xl37 2 4" xfId="493"/>
    <cellStyle name="xl37 2 5" xfId="494"/>
    <cellStyle name="xl37 2 6" xfId="495"/>
    <cellStyle name="xl37 3" xfId="214"/>
    <cellStyle name="xl37 3 2" xfId="496"/>
    <cellStyle name="xl37 4" xfId="278"/>
    <cellStyle name="xl37 4 2" xfId="497"/>
    <cellStyle name="xl37 5" xfId="498"/>
    <cellStyle name="xl37 6" xfId="499"/>
    <cellStyle name="xl38" xfId="72"/>
    <cellStyle name="xl38 2" xfId="215"/>
    <cellStyle name="xl38 2 2" xfId="500"/>
    <cellStyle name="xl38 2 3" xfId="501"/>
    <cellStyle name="xl38 2 4" xfId="502"/>
    <cellStyle name="xl38 2 5" xfId="503"/>
    <cellStyle name="xl38 2 6" xfId="504"/>
    <cellStyle name="xl38 3" xfId="216"/>
    <cellStyle name="xl38 3 2" xfId="505"/>
    <cellStyle name="xl38 4" xfId="279"/>
    <cellStyle name="xl38 4 2" xfId="506"/>
    <cellStyle name="xl38 5" xfId="507"/>
    <cellStyle name="xl38 6" xfId="508"/>
    <cellStyle name="xl39" xfId="73"/>
    <cellStyle name="xl39 2" xfId="217"/>
    <cellStyle name="xl39 2 2" xfId="509"/>
    <cellStyle name="xl39 2 3" xfId="510"/>
    <cellStyle name="xl39 2 4" xfId="511"/>
    <cellStyle name="xl39 2 5" xfId="512"/>
    <cellStyle name="xl39 2 6" xfId="513"/>
    <cellStyle name="xl39 3" xfId="218"/>
    <cellStyle name="xl39 3 2" xfId="514"/>
    <cellStyle name="xl39 4" xfId="280"/>
    <cellStyle name="xl39 4 2" xfId="515"/>
    <cellStyle name="xl39 5" xfId="516"/>
    <cellStyle name="xl39 6" xfId="517"/>
    <cellStyle name="xl40" xfId="74"/>
    <cellStyle name="xl40 2" xfId="219"/>
    <cellStyle name="xl40 2 2" xfId="518"/>
    <cellStyle name="xl40 2 3" xfId="519"/>
    <cellStyle name="xl40 2 4" xfId="520"/>
    <cellStyle name="xl40 2 5" xfId="521"/>
    <cellStyle name="xl40 2 6" xfId="522"/>
    <cellStyle name="xl40 3" xfId="220"/>
    <cellStyle name="xl40 3 2" xfId="523"/>
    <cellStyle name="xl40 4" xfId="281"/>
    <cellStyle name="xl40 4 2" xfId="524"/>
    <cellStyle name="xl40 5" xfId="525"/>
    <cellStyle name="xl40 6" xfId="526"/>
    <cellStyle name="xl41" xfId="75"/>
    <cellStyle name="xl41 2" xfId="221"/>
    <cellStyle name="xl41 2 2" xfId="527"/>
    <cellStyle name="xl41 2 3" xfId="528"/>
    <cellStyle name="xl41 2 4" xfId="529"/>
    <cellStyle name="xl41 2 5" xfId="530"/>
    <cellStyle name="xl41 2 6" xfId="531"/>
    <cellStyle name="xl41 3" xfId="222"/>
    <cellStyle name="xl41 3 2" xfId="532"/>
    <cellStyle name="xl41 4" xfId="282"/>
    <cellStyle name="xl41 4 2" xfId="533"/>
    <cellStyle name="xl41 5" xfId="534"/>
    <cellStyle name="xl41 6" xfId="535"/>
    <cellStyle name="xl42" xfId="76"/>
    <cellStyle name="xl42 2" xfId="223"/>
    <cellStyle name="xl42 2 2" xfId="536"/>
    <cellStyle name="xl42 2 3" xfId="537"/>
    <cellStyle name="xl42 2 4" xfId="538"/>
    <cellStyle name="xl42 2 5" xfId="539"/>
    <cellStyle name="xl42 2 6" xfId="540"/>
    <cellStyle name="xl42 3" xfId="224"/>
    <cellStyle name="xl42 3 2" xfId="541"/>
    <cellStyle name="xl42 4" xfId="283"/>
    <cellStyle name="xl42 4 2" xfId="542"/>
    <cellStyle name="xl42 5" xfId="543"/>
    <cellStyle name="xl42 6" xfId="544"/>
    <cellStyle name="xl43" xfId="77"/>
    <cellStyle name="xl43 2" xfId="225"/>
    <cellStyle name="xl43 2 2" xfId="545"/>
    <cellStyle name="xl43 2 3" xfId="546"/>
    <cellStyle name="xl43 2 4" xfId="547"/>
    <cellStyle name="xl43 2 5" xfId="548"/>
    <cellStyle name="xl43 2 6" xfId="549"/>
    <cellStyle name="xl43 3" xfId="226"/>
    <cellStyle name="xl43 3 2" xfId="550"/>
    <cellStyle name="xl43 4" xfId="284"/>
    <cellStyle name="xl43 4 2" xfId="551"/>
    <cellStyle name="xl43 5" xfId="552"/>
    <cellStyle name="xl43 6" xfId="553"/>
    <cellStyle name="xl44" xfId="78"/>
    <cellStyle name="xl44 2" xfId="227"/>
    <cellStyle name="xl44 2 2" xfId="554"/>
    <cellStyle name="xl44 2 3" xfId="555"/>
    <cellStyle name="xl44 2 4" xfId="556"/>
    <cellStyle name="xl44 2 5" xfId="557"/>
    <cellStyle name="xl44 2 6" xfId="558"/>
    <cellStyle name="xl44 3" xfId="228"/>
    <cellStyle name="xl44 3 2" xfId="559"/>
    <cellStyle name="xl44 4" xfId="285"/>
    <cellStyle name="xl44 4 2" xfId="560"/>
    <cellStyle name="xl44 5" xfId="561"/>
    <cellStyle name="xl44 6" xfId="562"/>
    <cellStyle name="xl45" xfId="79"/>
    <cellStyle name="xl45 2" xfId="229"/>
    <cellStyle name="xl45 3" xfId="230"/>
    <cellStyle name="xl45 4" xfId="286"/>
    <cellStyle name="xl46" xfId="80"/>
    <cellStyle name="xl46 2" xfId="231"/>
    <cellStyle name="xl46 3" xfId="232"/>
    <cellStyle name="xl46 4" xfId="287"/>
    <cellStyle name="xl47" xfId="288"/>
    <cellStyle name="xl48" xfId="289"/>
    <cellStyle name="xl49" xfId="290"/>
    <cellStyle name="xl50" xfId="291"/>
    <cellStyle name="xl51" xfId="292"/>
    <cellStyle name="xl52" xfId="293"/>
    <cellStyle name="xl53" xfId="294"/>
    <cellStyle name="xl54" xfId="295"/>
    <cellStyle name="xl55" xfId="296"/>
    <cellStyle name="xl56" xfId="297"/>
    <cellStyle name="xl57" xfId="298"/>
    <cellStyle name="xl58" xfId="299"/>
    <cellStyle name="xl59" xfId="300"/>
    <cellStyle name="xl60" xfId="262"/>
    <cellStyle name="xl60 2" xfId="301"/>
    <cellStyle name="xl61" xfId="302"/>
    <cellStyle name="xl62" xfId="303"/>
    <cellStyle name="xl63" xfId="263"/>
    <cellStyle name="xl63 2" xfId="304"/>
    <cellStyle name="xl64" xfId="305"/>
    <cellStyle name="xl65" xfId="306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2 2 3" xfId="308"/>
    <cellStyle name="Обычный 2 3" xfId="563"/>
    <cellStyle name="Обычный 2 4" xfId="564"/>
    <cellStyle name="Обычный 2 5" xfId="565"/>
    <cellStyle name="Обычный 3" xfId="115"/>
    <cellStyle name="Обычный 4" xfId="116"/>
    <cellStyle name="Обычный 5" xfId="250"/>
    <cellStyle name="Обычный 6" xfId="251"/>
    <cellStyle name="Обычный 7" xfId="307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6"/>
    <cellStyle name="Финансовый 3" xfId="567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4"/>
  <sheetViews>
    <sheetView tabSelected="1" view="pageBreakPreview" topLeftCell="A19" zoomScale="85" zoomScaleNormal="100" zoomScaleSheetLayoutView="85" workbookViewId="0">
      <selection activeCell="E71" sqref="E71"/>
    </sheetView>
  </sheetViews>
  <sheetFormatPr defaultRowHeight="15.75" x14ac:dyDescent="0.25"/>
  <cols>
    <col min="1" max="1" width="73.5703125" style="53" customWidth="1"/>
    <col min="2" max="2" width="25.7109375" style="1" customWidth="1"/>
    <col min="3" max="3" width="15.28515625" style="2" customWidth="1"/>
    <col min="4" max="4" width="2.5703125" style="53" customWidth="1"/>
    <col min="5" max="5" width="57" style="24" customWidth="1"/>
    <col min="6" max="6" width="32.42578125" style="25" customWidth="1"/>
    <col min="7" max="16384" width="9.140625" style="53"/>
  </cols>
  <sheetData>
    <row r="1" spans="1:10" x14ac:dyDescent="0.25">
      <c r="A1" s="53" t="s">
        <v>99</v>
      </c>
    </row>
    <row r="2" spans="1:10" x14ac:dyDescent="0.25">
      <c r="A2" s="3"/>
      <c r="B2" s="3"/>
      <c r="C2" s="3"/>
    </row>
    <row r="3" spans="1:10" x14ac:dyDescent="0.25">
      <c r="A3" s="54" t="s">
        <v>120</v>
      </c>
      <c r="B3" s="54"/>
      <c r="C3" s="54"/>
    </row>
    <row r="4" spans="1:10" x14ac:dyDescent="0.25">
      <c r="A4" s="54" t="s">
        <v>75</v>
      </c>
      <c r="B4" s="54"/>
      <c r="C4" s="54"/>
    </row>
    <row r="5" spans="1:10" x14ac:dyDescent="0.25">
      <c r="A5" s="54" t="s">
        <v>76</v>
      </c>
      <c r="B5" s="54"/>
      <c r="C5" s="54"/>
    </row>
    <row r="6" spans="1:10" ht="25.5" x14ac:dyDescent="0.25">
      <c r="A6" s="55" t="s">
        <v>100</v>
      </c>
      <c r="B6" s="55"/>
      <c r="C6" s="55"/>
      <c r="E6" s="26" t="s">
        <v>138</v>
      </c>
      <c r="F6" s="56"/>
      <c r="G6" s="57"/>
      <c r="H6" s="57"/>
      <c r="I6" s="57"/>
      <c r="J6" s="57"/>
    </row>
    <row r="7" spans="1:10" x14ac:dyDescent="0.25">
      <c r="A7" s="4"/>
      <c r="C7" s="5" t="s">
        <v>74</v>
      </c>
    </row>
    <row r="8" spans="1:10" s="52" customFormat="1" ht="47.25" x14ac:dyDescent="0.25">
      <c r="A8" s="6" t="s">
        <v>1</v>
      </c>
      <c r="B8" s="7" t="s">
        <v>73</v>
      </c>
      <c r="C8" s="8" t="s">
        <v>72</v>
      </c>
      <c r="E8" s="27" t="s">
        <v>98</v>
      </c>
      <c r="F8" s="28"/>
    </row>
    <row r="9" spans="1:10" s="39" customFormat="1" x14ac:dyDescent="0.25">
      <c r="A9" s="37" t="s">
        <v>71</v>
      </c>
      <c r="B9" s="38" t="s">
        <v>70</v>
      </c>
      <c r="C9" s="9">
        <f>C10+C14+C20+C28+C31+C37+C44</f>
        <v>21939835.370000001</v>
      </c>
      <c r="E9" s="27">
        <v>1</v>
      </c>
      <c r="F9" s="28"/>
    </row>
    <row r="10" spans="1:10" s="39" customFormat="1" x14ac:dyDescent="0.25">
      <c r="A10" s="37" t="s">
        <v>69</v>
      </c>
      <c r="B10" s="38" t="s">
        <v>68</v>
      </c>
      <c r="C10" s="10">
        <f>C11</f>
        <v>6681000</v>
      </c>
      <c r="E10" s="27">
        <v>2</v>
      </c>
      <c r="F10" s="28"/>
    </row>
    <row r="11" spans="1:10" x14ac:dyDescent="0.25">
      <c r="A11" s="11" t="s">
        <v>67</v>
      </c>
      <c r="B11" s="12" t="s">
        <v>66</v>
      </c>
      <c r="C11" s="9">
        <f>SUM(C12:C13)</f>
        <v>6681000</v>
      </c>
      <c r="E11" s="24">
        <v>3</v>
      </c>
    </row>
    <row r="12" spans="1:10" ht="78.75" x14ac:dyDescent="0.25">
      <c r="A12" s="11" t="s">
        <v>121</v>
      </c>
      <c r="B12" s="12" t="s">
        <v>65</v>
      </c>
      <c r="C12" s="10">
        <v>6680000</v>
      </c>
      <c r="E12" s="24">
        <v>4</v>
      </c>
    </row>
    <row r="13" spans="1:10" s="13" customFormat="1" ht="47.25" x14ac:dyDescent="0.25">
      <c r="A13" s="11" t="s">
        <v>97</v>
      </c>
      <c r="B13" s="12" t="s">
        <v>64</v>
      </c>
      <c r="C13" s="10">
        <v>1000</v>
      </c>
      <c r="E13" s="29"/>
      <c r="F13" s="30"/>
    </row>
    <row r="14" spans="1:10" s="39" customFormat="1" x14ac:dyDescent="0.25">
      <c r="A14" s="37" t="s">
        <v>63</v>
      </c>
      <c r="B14" s="40" t="s">
        <v>62</v>
      </c>
      <c r="C14" s="9">
        <f>C15</f>
        <v>972000</v>
      </c>
      <c r="E14" s="27">
        <v>2</v>
      </c>
      <c r="F14" s="28"/>
    </row>
    <row r="15" spans="1:10" ht="31.5" x14ac:dyDescent="0.25">
      <c r="A15" s="11" t="s">
        <v>61</v>
      </c>
      <c r="B15" s="12" t="s">
        <v>60</v>
      </c>
      <c r="C15" s="9">
        <f>C16+C18</f>
        <v>972000</v>
      </c>
      <c r="E15" s="24">
        <v>3</v>
      </c>
    </row>
    <row r="16" spans="1:10" ht="31.5" x14ac:dyDescent="0.25">
      <c r="A16" s="11" t="s">
        <v>59</v>
      </c>
      <c r="B16" s="12" t="s">
        <v>58</v>
      </c>
      <c r="C16" s="9">
        <f>C17</f>
        <v>816000</v>
      </c>
      <c r="E16" s="24">
        <v>4</v>
      </c>
    </row>
    <row r="17" spans="1:11" ht="31.5" x14ac:dyDescent="0.25">
      <c r="A17" s="11" t="s">
        <v>57</v>
      </c>
      <c r="B17" s="12" t="s">
        <v>56</v>
      </c>
      <c r="C17" s="10">
        <v>816000</v>
      </c>
      <c r="E17" s="24">
        <v>5</v>
      </c>
    </row>
    <row r="18" spans="1:11" ht="31.5" x14ac:dyDescent="0.25">
      <c r="A18" s="11" t="s">
        <v>96</v>
      </c>
      <c r="B18" s="12" t="s">
        <v>55</v>
      </c>
      <c r="C18" s="9">
        <f>C19</f>
        <v>156000</v>
      </c>
      <c r="E18" s="24">
        <v>4</v>
      </c>
    </row>
    <row r="19" spans="1:11" ht="63" x14ac:dyDescent="0.25">
      <c r="A19" s="11" t="s">
        <v>95</v>
      </c>
      <c r="B19" s="12" t="s">
        <v>54</v>
      </c>
      <c r="C19" s="10">
        <v>156000</v>
      </c>
      <c r="E19" s="24">
        <v>5</v>
      </c>
      <c r="K19" s="14"/>
    </row>
    <row r="20" spans="1:11" s="39" customFormat="1" x14ac:dyDescent="0.25">
      <c r="A20" s="37" t="s">
        <v>53</v>
      </c>
      <c r="B20" s="40" t="s">
        <v>52</v>
      </c>
      <c r="C20" s="9">
        <f>C21+C23</f>
        <v>273000</v>
      </c>
      <c r="E20" s="27">
        <v>2</v>
      </c>
      <c r="F20" s="28"/>
    </row>
    <row r="21" spans="1:11" x14ac:dyDescent="0.25">
      <c r="A21" s="11" t="s">
        <v>51</v>
      </c>
      <c r="B21" s="12" t="s">
        <v>50</v>
      </c>
      <c r="C21" s="9">
        <f>C22</f>
        <v>100000</v>
      </c>
      <c r="E21" s="24">
        <v>3</v>
      </c>
    </row>
    <row r="22" spans="1:11" ht="47.25" x14ac:dyDescent="0.25">
      <c r="A22" s="11" t="s">
        <v>49</v>
      </c>
      <c r="B22" s="12" t="s">
        <v>48</v>
      </c>
      <c r="C22" s="10">
        <v>100000</v>
      </c>
      <c r="E22" s="24">
        <v>4</v>
      </c>
    </row>
    <row r="23" spans="1:11" x14ac:dyDescent="0.25">
      <c r="A23" s="11" t="s">
        <v>47</v>
      </c>
      <c r="B23" s="12" t="s">
        <v>46</v>
      </c>
      <c r="C23" s="9">
        <f>C24+C26</f>
        <v>173000</v>
      </c>
      <c r="E23" s="24">
        <v>3</v>
      </c>
    </row>
    <row r="24" spans="1:11" x14ac:dyDescent="0.25">
      <c r="A24" s="11" t="s">
        <v>45</v>
      </c>
      <c r="B24" s="12" t="s">
        <v>44</v>
      </c>
      <c r="C24" s="9">
        <f>C25</f>
        <v>155000</v>
      </c>
      <c r="E24" s="24">
        <v>4</v>
      </c>
    </row>
    <row r="25" spans="1:11" ht="31.5" x14ac:dyDescent="0.25">
      <c r="A25" s="11" t="s">
        <v>122</v>
      </c>
      <c r="B25" s="12" t="s">
        <v>43</v>
      </c>
      <c r="C25" s="10">
        <v>155000</v>
      </c>
      <c r="E25" s="24">
        <v>5</v>
      </c>
    </row>
    <row r="26" spans="1:11" x14ac:dyDescent="0.25">
      <c r="A26" s="11" t="s">
        <v>42</v>
      </c>
      <c r="B26" s="12" t="s">
        <v>41</v>
      </c>
      <c r="C26" s="9">
        <f>C27</f>
        <v>18000</v>
      </c>
      <c r="E26" s="24">
        <v>4</v>
      </c>
    </row>
    <row r="27" spans="1:11" ht="31.5" x14ac:dyDescent="0.25">
      <c r="A27" s="11" t="s">
        <v>123</v>
      </c>
      <c r="B27" s="12" t="s">
        <v>124</v>
      </c>
      <c r="C27" s="10">
        <v>18000</v>
      </c>
      <c r="E27" s="24">
        <v>5</v>
      </c>
    </row>
    <row r="28" spans="1:11" s="39" customFormat="1" x14ac:dyDescent="0.25">
      <c r="A28" s="37" t="s">
        <v>40</v>
      </c>
      <c r="B28" s="40" t="s">
        <v>39</v>
      </c>
      <c r="C28" s="9">
        <f>C29</f>
        <v>11000</v>
      </c>
      <c r="E28" s="27">
        <v>2</v>
      </c>
      <c r="F28" s="28"/>
    </row>
    <row r="29" spans="1:11" ht="47.25" x14ac:dyDescent="0.25">
      <c r="A29" s="11" t="s">
        <v>38</v>
      </c>
      <c r="B29" s="12" t="s">
        <v>37</v>
      </c>
      <c r="C29" s="9">
        <f>C30</f>
        <v>11000</v>
      </c>
      <c r="E29" s="24">
        <v>3</v>
      </c>
    </row>
    <row r="30" spans="1:11" ht="63" x14ac:dyDescent="0.25">
      <c r="A30" s="11" t="s">
        <v>36</v>
      </c>
      <c r="B30" s="12" t="s">
        <v>35</v>
      </c>
      <c r="C30" s="10">
        <v>11000</v>
      </c>
      <c r="E30" s="24">
        <v>4</v>
      </c>
    </row>
    <row r="31" spans="1:11" s="39" customFormat="1" ht="47.25" x14ac:dyDescent="0.25">
      <c r="A31" s="37" t="s">
        <v>34</v>
      </c>
      <c r="B31" s="40" t="s">
        <v>33</v>
      </c>
      <c r="C31" s="9">
        <f>C32</f>
        <v>9654000</v>
      </c>
      <c r="E31" s="27">
        <v>2</v>
      </c>
      <c r="F31" s="28"/>
    </row>
    <row r="32" spans="1:11" ht="78.75" x14ac:dyDescent="0.25">
      <c r="A32" s="11" t="s">
        <v>125</v>
      </c>
      <c r="B32" s="12" t="s">
        <v>32</v>
      </c>
      <c r="C32" s="9">
        <f>C33+C35</f>
        <v>9654000</v>
      </c>
      <c r="E32" s="24">
        <v>3</v>
      </c>
    </row>
    <row r="33" spans="1:6" ht="78.75" x14ac:dyDescent="0.25">
      <c r="A33" s="11" t="s">
        <v>126</v>
      </c>
      <c r="B33" s="12" t="s">
        <v>77</v>
      </c>
      <c r="C33" s="9">
        <f>C34</f>
        <v>1354000</v>
      </c>
      <c r="E33" s="24">
        <v>4</v>
      </c>
    </row>
    <row r="34" spans="1:6" ht="63" x14ac:dyDescent="0.25">
      <c r="A34" s="11" t="s">
        <v>78</v>
      </c>
      <c r="B34" s="12" t="s">
        <v>79</v>
      </c>
      <c r="C34" s="10">
        <v>1354000</v>
      </c>
      <c r="E34" s="24">
        <v>5</v>
      </c>
    </row>
    <row r="35" spans="1:6" ht="78.75" x14ac:dyDescent="0.25">
      <c r="A35" s="11" t="s">
        <v>127</v>
      </c>
      <c r="B35" s="12" t="s">
        <v>101</v>
      </c>
      <c r="C35" s="9">
        <f>C36</f>
        <v>8300000</v>
      </c>
      <c r="E35" s="31">
        <v>4</v>
      </c>
    </row>
    <row r="36" spans="1:6" ht="78.75" x14ac:dyDescent="0.25">
      <c r="A36" s="11" t="s">
        <v>102</v>
      </c>
      <c r="B36" s="12" t="s">
        <v>128</v>
      </c>
      <c r="C36" s="10">
        <v>8300000</v>
      </c>
      <c r="E36" s="24">
        <v>5</v>
      </c>
    </row>
    <row r="37" spans="1:6" s="39" customFormat="1" ht="31.5" x14ac:dyDescent="0.25">
      <c r="A37" s="37" t="s">
        <v>31</v>
      </c>
      <c r="B37" s="40" t="s">
        <v>30</v>
      </c>
      <c r="C37" s="9">
        <f>C38+C41</f>
        <v>942041.96</v>
      </c>
      <c r="E37" s="27">
        <v>2</v>
      </c>
      <c r="F37" s="28"/>
    </row>
    <row r="38" spans="1:6" x14ac:dyDescent="0.25">
      <c r="A38" s="32" t="s">
        <v>94</v>
      </c>
      <c r="B38" s="15" t="s">
        <v>93</v>
      </c>
      <c r="C38" s="9">
        <f>C39</f>
        <v>196866.95999999996</v>
      </c>
      <c r="E38" s="24">
        <v>3</v>
      </c>
    </row>
    <row r="39" spans="1:6" x14ac:dyDescent="0.25">
      <c r="A39" s="32" t="s">
        <v>92</v>
      </c>
      <c r="B39" s="15" t="s">
        <v>91</v>
      </c>
      <c r="C39" s="9">
        <f>C40</f>
        <v>196866.95999999996</v>
      </c>
      <c r="E39" s="24">
        <v>4</v>
      </c>
    </row>
    <row r="40" spans="1:6" ht="31.5" x14ac:dyDescent="0.25">
      <c r="A40" s="32" t="s">
        <v>90</v>
      </c>
      <c r="B40" s="15" t="s">
        <v>89</v>
      </c>
      <c r="C40" s="10">
        <f>2194000-871140.22-1125992.82</f>
        <v>196866.95999999996</v>
      </c>
      <c r="E40" s="24">
        <v>5</v>
      </c>
    </row>
    <row r="41" spans="1:6" x14ac:dyDescent="0.25">
      <c r="A41" s="32" t="s">
        <v>159</v>
      </c>
      <c r="B41" s="15" t="s">
        <v>160</v>
      </c>
      <c r="C41" s="9">
        <f>C42</f>
        <v>745175</v>
      </c>
      <c r="E41" s="24">
        <v>3</v>
      </c>
    </row>
    <row r="42" spans="1:6" x14ac:dyDescent="0.25">
      <c r="A42" s="32" t="s">
        <v>161</v>
      </c>
      <c r="B42" s="15" t="s">
        <v>162</v>
      </c>
      <c r="C42" s="9">
        <f>C43</f>
        <v>745175</v>
      </c>
      <c r="E42" s="24">
        <v>4</v>
      </c>
    </row>
    <row r="43" spans="1:6" ht="31.5" x14ac:dyDescent="0.25">
      <c r="A43" s="32" t="s">
        <v>163</v>
      </c>
      <c r="B43" s="15" t="s">
        <v>164</v>
      </c>
      <c r="C43" s="10">
        <f>347933+397242</f>
        <v>745175</v>
      </c>
      <c r="E43" s="24" t="s">
        <v>165</v>
      </c>
    </row>
    <row r="44" spans="1:6" s="41" customFormat="1" ht="31.5" x14ac:dyDescent="0.25">
      <c r="A44" s="37" t="s">
        <v>29</v>
      </c>
      <c r="B44" s="40" t="s">
        <v>28</v>
      </c>
      <c r="C44" s="9">
        <f>C45</f>
        <v>3406793.41</v>
      </c>
      <c r="E44" s="42">
        <v>2</v>
      </c>
      <c r="F44" s="43"/>
    </row>
    <row r="45" spans="1:6" s="13" customFormat="1" ht="78.75" x14ac:dyDescent="0.25">
      <c r="A45" s="11" t="s">
        <v>129</v>
      </c>
      <c r="B45" s="12" t="s">
        <v>27</v>
      </c>
      <c r="C45" s="9">
        <f>C46</f>
        <v>3406793.41</v>
      </c>
      <c r="E45" s="29">
        <v>3</v>
      </c>
      <c r="F45" s="30"/>
    </row>
    <row r="46" spans="1:6" s="13" customFormat="1" ht="94.5" x14ac:dyDescent="0.25">
      <c r="A46" s="11" t="s">
        <v>130</v>
      </c>
      <c r="B46" s="12" t="s">
        <v>88</v>
      </c>
      <c r="C46" s="9">
        <f>C47</f>
        <v>3406793.41</v>
      </c>
      <c r="E46" s="29">
        <v>4</v>
      </c>
      <c r="F46" s="30"/>
    </row>
    <row r="47" spans="1:6" s="13" customFormat="1" ht="76.5" customHeight="1" x14ac:dyDescent="0.25">
      <c r="A47" s="11" t="s">
        <v>131</v>
      </c>
      <c r="B47" s="12" t="s">
        <v>87</v>
      </c>
      <c r="C47" s="10">
        <f>6300000-2893206.59</f>
        <v>3406793.41</v>
      </c>
      <c r="E47" s="29">
        <v>5</v>
      </c>
      <c r="F47" s="30"/>
    </row>
    <row r="48" spans="1:6" hidden="1" x14ac:dyDescent="0.25">
      <c r="A48" s="33" t="s">
        <v>26</v>
      </c>
      <c r="B48" s="16" t="s">
        <v>25</v>
      </c>
      <c r="C48" s="10"/>
    </row>
    <row r="49" spans="1:6" ht="47.25" hidden="1" x14ac:dyDescent="0.25">
      <c r="A49" s="33" t="s">
        <v>24</v>
      </c>
      <c r="B49" s="16" t="s">
        <v>23</v>
      </c>
      <c r="C49" s="10"/>
    </row>
    <row r="50" spans="1:6" ht="47.25" hidden="1" x14ac:dyDescent="0.25">
      <c r="A50" s="33" t="s">
        <v>22</v>
      </c>
      <c r="B50" s="16" t="s">
        <v>21</v>
      </c>
      <c r="C50" s="10"/>
    </row>
    <row r="51" spans="1:6" hidden="1" x14ac:dyDescent="0.25">
      <c r="A51" s="33" t="s">
        <v>20</v>
      </c>
      <c r="B51" s="16" t="s">
        <v>19</v>
      </c>
      <c r="C51" s="10"/>
    </row>
    <row r="52" spans="1:6" hidden="1" x14ac:dyDescent="0.25">
      <c r="A52" s="33" t="s">
        <v>18</v>
      </c>
      <c r="B52" s="16" t="s">
        <v>17</v>
      </c>
      <c r="C52" s="10"/>
    </row>
    <row r="53" spans="1:6" hidden="1" x14ac:dyDescent="0.25">
      <c r="A53" s="33" t="s">
        <v>16</v>
      </c>
      <c r="B53" s="16" t="s">
        <v>15</v>
      </c>
      <c r="C53" s="10"/>
    </row>
    <row r="54" spans="1:6" s="39" customFormat="1" x14ac:dyDescent="0.25">
      <c r="A54" s="37" t="s">
        <v>14</v>
      </c>
      <c r="B54" s="40" t="s">
        <v>86</v>
      </c>
      <c r="C54" s="9">
        <f>C55+C78+C81</f>
        <v>37491466.609999999</v>
      </c>
      <c r="E54" s="27">
        <v>1</v>
      </c>
      <c r="F54" s="28"/>
    </row>
    <row r="55" spans="1:6" s="39" customFormat="1" ht="47.25" x14ac:dyDescent="0.25">
      <c r="A55" s="44" t="s">
        <v>13</v>
      </c>
      <c r="B55" s="45" t="s">
        <v>85</v>
      </c>
      <c r="C55" s="19">
        <f>C56+C61+C68+C73</f>
        <v>37305937.439999998</v>
      </c>
      <c r="E55" s="27">
        <v>2</v>
      </c>
      <c r="F55" s="28"/>
    </row>
    <row r="56" spans="1:6" s="39" customFormat="1" ht="31.5" x14ac:dyDescent="0.25">
      <c r="A56" s="44" t="s">
        <v>81</v>
      </c>
      <c r="B56" s="45" t="s">
        <v>103</v>
      </c>
      <c r="C56" s="19">
        <f>C57+C59</f>
        <v>5981594</v>
      </c>
      <c r="E56" s="27">
        <v>3</v>
      </c>
      <c r="F56" s="28"/>
    </row>
    <row r="57" spans="1:6" x14ac:dyDescent="0.25">
      <c r="A57" s="17" t="s">
        <v>12</v>
      </c>
      <c r="B57" s="18" t="s">
        <v>104</v>
      </c>
      <c r="C57" s="19">
        <f>C58</f>
        <v>5852894</v>
      </c>
      <c r="E57" s="24">
        <v>4</v>
      </c>
    </row>
    <row r="58" spans="1:6" ht="31.5" x14ac:dyDescent="0.25">
      <c r="A58" s="17" t="s">
        <v>11</v>
      </c>
      <c r="B58" s="18" t="s">
        <v>105</v>
      </c>
      <c r="C58" s="20">
        <v>5852894</v>
      </c>
      <c r="E58" s="24">
        <v>5</v>
      </c>
    </row>
    <row r="59" spans="1:6" ht="31.5" x14ac:dyDescent="0.25">
      <c r="A59" s="17" t="s">
        <v>132</v>
      </c>
      <c r="B59" s="18" t="s">
        <v>106</v>
      </c>
      <c r="C59" s="19">
        <f>C60</f>
        <v>128700</v>
      </c>
    </row>
    <row r="60" spans="1:6" ht="31.5" x14ac:dyDescent="0.25">
      <c r="A60" s="17" t="s">
        <v>84</v>
      </c>
      <c r="B60" s="18" t="s">
        <v>107</v>
      </c>
      <c r="C60" s="20">
        <v>128700</v>
      </c>
    </row>
    <row r="61" spans="1:6" s="39" customFormat="1" ht="31.5" x14ac:dyDescent="0.25">
      <c r="A61" s="44" t="s">
        <v>10</v>
      </c>
      <c r="B61" s="45" t="s">
        <v>83</v>
      </c>
      <c r="C61" s="19">
        <f>C62+C64+C66</f>
        <v>6556333.4100000001</v>
      </c>
      <c r="E61" s="27">
        <v>3</v>
      </c>
      <c r="F61" s="28"/>
    </row>
    <row r="62" spans="1:6" s="39" customFormat="1" ht="31.5" x14ac:dyDescent="0.25">
      <c r="A62" s="34" t="s">
        <v>166</v>
      </c>
      <c r="B62" s="59" t="s">
        <v>167</v>
      </c>
      <c r="C62" s="19">
        <f>C63</f>
        <v>189347.4</v>
      </c>
      <c r="E62" s="27" t="s">
        <v>168</v>
      </c>
      <c r="F62" s="28"/>
    </row>
    <row r="63" spans="1:6" s="39" customFormat="1" ht="47.25" x14ac:dyDescent="0.25">
      <c r="A63" s="34" t="s">
        <v>169</v>
      </c>
      <c r="B63" s="59" t="s">
        <v>170</v>
      </c>
      <c r="C63" s="20">
        <v>189347.4</v>
      </c>
      <c r="E63" s="27" t="s">
        <v>171</v>
      </c>
      <c r="F63" s="28"/>
    </row>
    <row r="64" spans="1:6" ht="31.5" x14ac:dyDescent="0.25">
      <c r="A64" s="34" t="s">
        <v>139</v>
      </c>
      <c r="B64" s="59" t="s">
        <v>108</v>
      </c>
      <c r="C64" s="19">
        <f>C65</f>
        <v>2117840</v>
      </c>
      <c r="E64" s="24" t="s">
        <v>140</v>
      </c>
    </row>
    <row r="65" spans="1:6" ht="31.5" x14ac:dyDescent="0.25">
      <c r="A65" s="34" t="s">
        <v>141</v>
      </c>
      <c r="B65" s="59" t="s">
        <v>109</v>
      </c>
      <c r="C65" s="20">
        <f>1528560+589280</f>
        <v>2117840</v>
      </c>
      <c r="E65" s="24" t="s">
        <v>142</v>
      </c>
    </row>
    <row r="66" spans="1:6" x14ac:dyDescent="0.25">
      <c r="A66" s="17" t="s">
        <v>9</v>
      </c>
      <c r="B66" s="18" t="s">
        <v>110</v>
      </c>
      <c r="C66" s="19">
        <f>C67</f>
        <v>4249146.01</v>
      </c>
      <c r="E66" s="24">
        <v>4</v>
      </c>
    </row>
    <row r="67" spans="1:6" x14ac:dyDescent="0.25">
      <c r="A67" s="17" t="s">
        <v>8</v>
      </c>
      <c r="B67" s="18" t="s">
        <v>111</v>
      </c>
      <c r="C67" s="20">
        <f>3767843.43+481302.58</f>
        <v>4249146.01</v>
      </c>
      <c r="E67" s="24">
        <v>5</v>
      </c>
    </row>
    <row r="68" spans="1:6" s="39" customFormat="1" ht="31.5" x14ac:dyDescent="0.25">
      <c r="A68" s="46" t="s">
        <v>82</v>
      </c>
      <c r="B68" s="45" t="s">
        <v>112</v>
      </c>
      <c r="C68" s="19">
        <f>C69+C71</f>
        <v>1162610</v>
      </c>
      <c r="E68" s="27">
        <v>3</v>
      </c>
      <c r="F68" s="28"/>
    </row>
    <row r="69" spans="1:6" ht="47.25" x14ac:dyDescent="0.25">
      <c r="A69" s="21" t="s">
        <v>7</v>
      </c>
      <c r="B69" s="18" t="s">
        <v>113</v>
      </c>
      <c r="C69" s="19">
        <f>C70</f>
        <v>401600</v>
      </c>
      <c r="E69" s="24">
        <v>4</v>
      </c>
    </row>
    <row r="70" spans="1:6" ht="47.25" x14ac:dyDescent="0.25">
      <c r="A70" s="21" t="s">
        <v>6</v>
      </c>
      <c r="B70" s="18" t="s">
        <v>114</v>
      </c>
      <c r="C70" s="22">
        <v>401600</v>
      </c>
      <c r="E70" s="24">
        <v>5</v>
      </c>
    </row>
    <row r="71" spans="1:6" ht="31.5" x14ac:dyDescent="0.25">
      <c r="A71" s="35" t="s">
        <v>133</v>
      </c>
      <c r="B71" s="59" t="s">
        <v>134</v>
      </c>
      <c r="C71" s="19">
        <f>C72</f>
        <v>761010</v>
      </c>
      <c r="E71" s="24" t="s">
        <v>143</v>
      </c>
      <c r="F71" s="36"/>
    </row>
    <row r="72" spans="1:6" ht="31.5" x14ac:dyDescent="0.25">
      <c r="A72" s="35" t="s">
        <v>135</v>
      </c>
      <c r="B72" s="59" t="s">
        <v>136</v>
      </c>
      <c r="C72" s="20">
        <f>766372-5362</f>
        <v>761010</v>
      </c>
      <c r="E72" s="24" t="s">
        <v>144</v>
      </c>
      <c r="F72" s="36"/>
    </row>
    <row r="73" spans="1:6" s="39" customFormat="1" x14ac:dyDescent="0.25">
      <c r="A73" s="46" t="s">
        <v>5</v>
      </c>
      <c r="B73" s="45" t="s">
        <v>115</v>
      </c>
      <c r="C73" s="19">
        <f>C74+C76</f>
        <v>23605400.030000001</v>
      </c>
      <c r="E73" s="27">
        <v>3</v>
      </c>
      <c r="F73" s="28"/>
    </row>
    <row r="74" spans="1:6" ht="63" x14ac:dyDescent="0.25">
      <c r="A74" s="23" t="s">
        <v>137</v>
      </c>
      <c r="B74" s="18" t="s">
        <v>116</v>
      </c>
      <c r="C74" s="19">
        <f>C75</f>
        <v>23585623.600000001</v>
      </c>
      <c r="E74" s="24">
        <v>4</v>
      </c>
    </row>
    <row r="75" spans="1:6" ht="63" x14ac:dyDescent="0.25">
      <c r="A75" s="21" t="s">
        <v>80</v>
      </c>
      <c r="B75" s="18" t="s">
        <v>117</v>
      </c>
      <c r="C75" s="20">
        <f>11441373.6+12144250</f>
        <v>23585623.600000001</v>
      </c>
      <c r="E75" s="24" t="s">
        <v>172</v>
      </c>
    </row>
    <row r="76" spans="1:6" x14ac:dyDescent="0.25">
      <c r="A76" s="21" t="s">
        <v>4</v>
      </c>
      <c r="B76" s="18" t="s">
        <v>118</v>
      </c>
      <c r="C76" s="19">
        <f>C77</f>
        <v>19776.43</v>
      </c>
      <c r="E76" s="24">
        <v>4</v>
      </c>
    </row>
    <row r="77" spans="1:6" ht="31.5" x14ac:dyDescent="0.25">
      <c r="A77" s="21" t="s">
        <v>3</v>
      </c>
      <c r="B77" s="18" t="s">
        <v>119</v>
      </c>
      <c r="C77" s="22">
        <v>19776.43</v>
      </c>
      <c r="E77" s="24">
        <v>5</v>
      </c>
    </row>
    <row r="78" spans="1:6" s="39" customFormat="1" ht="31.5" x14ac:dyDescent="0.25">
      <c r="A78" s="46" t="s">
        <v>145</v>
      </c>
      <c r="B78" s="45" t="s">
        <v>146</v>
      </c>
      <c r="C78" s="19">
        <f>C79</f>
        <v>106535.25</v>
      </c>
      <c r="E78" s="27">
        <v>2</v>
      </c>
      <c r="F78" s="28"/>
    </row>
    <row r="79" spans="1:6" ht="31.5" x14ac:dyDescent="0.25">
      <c r="A79" s="21" t="s">
        <v>147</v>
      </c>
      <c r="B79" s="18" t="s">
        <v>148</v>
      </c>
      <c r="C79" s="19">
        <f>C80</f>
        <v>106535.25</v>
      </c>
      <c r="E79" s="24">
        <v>3</v>
      </c>
    </row>
    <row r="80" spans="1:6" ht="31.5" x14ac:dyDescent="0.25">
      <c r="A80" s="21" t="s">
        <v>149</v>
      </c>
      <c r="B80" s="47" t="s">
        <v>150</v>
      </c>
      <c r="C80" s="22">
        <v>106535.25</v>
      </c>
      <c r="E80" s="24" t="s">
        <v>151</v>
      </c>
    </row>
    <row r="81" spans="1:6" s="39" customFormat="1" ht="18.75" x14ac:dyDescent="0.25">
      <c r="A81" s="48" t="s">
        <v>152</v>
      </c>
      <c r="B81" s="49" t="s">
        <v>153</v>
      </c>
      <c r="C81" s="19">
        <f>C82</f>
        <v>78993.919999999998</v>
      </c>
      <c r="E81" s="27">
        <v>2</v>
      </c>
      <c r="F81" s="28"/>
    </row>
    <row r="82" spans="1:6" ht="31.5" x14ac:dyDescent="0.25">
      <c r="A82" s="50" t="s">
        <v>154</v>
      </c>
      <c r="B82" s="51" t="s">
        <v>155</v>
      </c>
      <c r="C82" s="19">
        <f>C83</f>
        <v>78993.919999999998</v>
      </c>
      <c r="E82" s="24">
        <v>3</v>
      </c>
    </row>
    <row r="83" spans="1:6" ht="31.5" x14ac:dyDescent="0.25">
      <c r="A83" s="50" t="s">
        <v>156</v>
      </c>
      <c r="B83" s="51" t="s">
        <v>157</v>
      </c>
      <c r="C83" s="22">
        <v>78993.919999999998</v>
      </c>
      <c r="E83" s="24" t="s">
        <v>158</v>
      </c>
    </row>
    <row r="84" spans="1:6" x14ac:dyDescent="0.25">
      <c r="A84" s="58" t="s">
        <v>2</v>
      </c>
      <c r="B84" s="58"/>
      <c r="C84" s="19">
        <f>C9+C54</f>
        <v>59431301.980000004</v>
      </c>
      <c r="D84" s="53" t="s">
        <v>0</v>
      </c>
    </row>
  </sheetData>
  <mergeCells count="6">
    <mergeCell ref="A3:C3"/>
    <mergeCell ref="A4:C4"/>
    <mergeCell ref="A5:C5"/>
    <mergeCell ref="A6:C6"/>
    <mergeCell ref="F6:J6"/>
    <mergeCell ref="A84:B84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</vt:lpstr>
      <vt:lpstr>'3 Д'!Заголовки_для_печати</vt:lpstr>
      <vt:lpstr>'3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2019-08-08T14:18:45Z</dcterms:modified>
</cp:coreProperties>
</file>