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0" yWindow="-60" windowWidth="12150" windowHeight="9090"/>
  </bookViews>
  <sheets>
    <sheet name="3 Д (2)" sheetId="9" r:id="rId1"/>
  </sheets>
  <definedNames>
    <definedName name="_xlnm.Print_Titles" localSheetId="0">'3 Д (2)'!$11:$11</definedName>
    <definedName name="_xlnm.Print_Area" localSheetId="0">'3 Д (2)'!$A$1:$E$84</definedName>
  </definedNames>
  <calcPr calcId="144525"/>
</workbook>
</file>

<file path=xl/calcChain.xml><?xml version="1.0" encoding="utf-8"?>
<calcChain xmlns="http://schemas.openxmlformats.org/spreadsheetml/2006/main">
  <c r="D81" i="9" l="1"/>
  <c r="D80" i="9" s="1"/>
  <c r="D79" i="9"/>
  <c r="D78" i="9"/>
  <c r="D77" i="9"/>
  <c r="D72" i="9"/>
  <c r="D71" i="9"/>
  <c r="D69" i="9"/>
  <c r="D68" i="9" s="1"/>
  <c r="D63" i="9"/>
  <c r="D62" i="9"/>
  <c r="D61" i="9"/>
  <c r="D57" i="9"/>
  <c r="D56" i="9"/>
  <c r="D55" i="9"/>
  <c r="D51" i="9"/>
  <c r="D50" i="9"/>
  <c r="D48" i="9"/>
  <c r="D47" i="9" s="1"/>
  <c r="D46" i="9" s="1"/>
  <c r="D45" i="9"/>
  <c r="D44" i="9"/>
  <c r="D41" i="9" s="1"/>
  <c r="D40" i="9" s="1"/>
  <c r="D42" i="9"/>
  <c r="D39" i="9"/>
  <c r="D38" i="9" s="1"/>
  <c r="D37" i="9" s="1"/>
  <c r="D35" i="9"/>
  <c r="D34" i="9"/>
  <c r="D33" i="9" s="1"/>
  <c r="D32" i="9" s="1"/>
  <c r="D31" i="9"/>
  <c r="D30" i="9"/>
  <c r="D29" i="9" s="1"/>
  <c r="D28" i="9"/>
  <c r="D27" i="9"/>
  <c r="D26" i="9"/>
  <c r="D23" i="9" s="1"/>
  <c r="D22" i="9" s="1"/>
  <c r="D25" i="9"/>
  <c r="D24" i="9"/>
  <c r="D18" i="9"/>
  <c r="D17" i="9"/>
  <c r="D15" i="9"/>
  <c r="D14" i="9"/>
  <c r="D13" i="9" s="1"/>
  <c r="D12" i="9" s="1"/>
  <c r="D84" i="9" l="1"/>
  <c r="D76" i="9"/>
  <c r="D54" i="9"/>
  <c r="D53" i="9" s="1"/>
</calcChain>
</file>

<file path=xl/sharedStrings.xml><?xml version="1.0" encoding="utf-8"?>
<sst xmlns="http://schemas.openxmlformats.org/spreadsheetml/2006/main" count="159" uniqueCount="159">
  <si>
    <t>".</t>
  </si>
  <si>
    <t>Наименование</t>
  </si>
  <si>
    <t>к решению Совета депутатов сельского поселения Алакуртти</t>
  </si>
  <si>
    <t>на 2016 год</t>
  </si>
  <si>
    <t xml:space="preserve"> Кандалакшского района от 28.12.2015 № 179</t>
  </si>
  <si>
    <t>ИТОГО ДОХОДОВ</t>
  </si>
  <si>
    <t>81040</t>
  </si>
  <si>
    <t xml:space="preserve">                  Распределение иных межбюджетных трансфертов,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участки, расположенные в границах сельских поселений, государственная собственность ка которые не разграничена в 2016 году</t>
  </si>
  <si>
    <t>80360</t>
  </si>
  <si>
    <t xml:space="preserve">  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</si>
  <si>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00020204999100000151</t>
  </si>
  <si>
    <t xml:space="preserve">                Прочие межбюджетные трансферты, передаваемые бюджетам сельских поселений</t>
  </si>
  <si>
    <t>00020204999000000151</t>
  </si>
  <si>
    <t xml:space="preserve">              Прочие межбюджетные трансферты, передаваемые бюджетам</t>
  </si>
  <si>
    <t>51440</t>
  </si>
  <si>
    <t xml:space="preserve">    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</si>
  <si>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00020204025100000151</t>
  </si>
  <si>
    <t xml:space="preserve">                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</si>
  <si>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00020204025000000151</t>
  </si>
  <si>
    <t xml:space="preserve">            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</si>
  <si>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00020204000000000151</t>
  </si>
  <si>
    <t xml:space="preserve">          Иные межбюджетные трансферты</t>
  </si>
  <si>
    <t>75600</t>
  </si>
  <si>
    <t xml:space="preserve">  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</si>
  <si>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75590</t>
  </si>
  <si>
    <t xml:space="preserve">                  Субвенция на осуществление деятельности по отлову и содержанию безнадзорных животных</t>
  </si>
  <si>
    <t>75540</t>
  </si>
  <si>
    <t xml:space="preserve">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</si>
  <si>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00020203999100000151</t>
  </si>
  <si>
    <t xml:space="preserve">                Прочие субвенции бюджетам сельских поселений</t>
  </si>
  <si>
    <t>00020203999000000151</t>
  </si>
  <si>
    <t xml:space="preserve">              Прочие субвенции</t>
  </si>
  <si>
    <t>00020203015100000151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</si>
  <si>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</si>
  <si>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00020203015000000151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</si>
  <si>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</si>
  <si>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>00020203000000000151</t>
  </si>
  <si>
    <t xml:space="preserve">          Субвенции бюджетам субъектов Российской Федерации и муниципальных образований</t>
  </si>
  <si>
    <t>71030</t>
  </si>
  <si>
    <t xml:space="preserve">                  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</si>
  <si>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70850</t>
  </si>
  <si>
    <t xml:space="preserve">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</si>
  <si>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70620</t>
  </si>
  <si>
    <t xml:space="preserve">                  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</si>
  <si>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70570</t>
  </si>
  <si>
    <t xml:space="preserve">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</si>
  <si>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00020202999100000151</t>
  </si>
  <si>
    <t xml:space="preserve">                Прочие субсидии бюджетам сельских поселений</t>
  </si>
  <si>
    <t>00020202999000000151</t>
  </si>
  <si>
    <t xml:space="preserve">              Прочие субсидии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</si>
  <si>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</si>
  <si>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</si>
  <si>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81010</t>
  </si>
  <si>
    <t xml:space="preserve">                  Дотация на выравнивание бюджетной обеспеченности за счет собственных доходов района</t>
  </si>
  <si>
    <t>75010</t>
  </si>
  <si>
    <t xml:space="preserve">                  Субвенция на исполнение полномочий по расчету и предоставлению дотаций поселениям</t>
  </si>
  <si>
    <t>70530</t>
  </si>
  <si>
    <t xml:space="preserve">                  Субсидии на формирование районных фондов финансовой поддержки поселений</t>
  </si>
  <si>
    <t>00020201001100000151</t>
  </si>
  <si>
    <t xml:space="preserve">                Дотации бюджетам сельских поселений на выравнивание бюджетной обеспеченности</t>
  </si>
  <si>
    <t>00020201001000000151</t>
  </si>
  <si>
    <t xml:space="preserve">              Дотации на выравнивание бюджетной обеспеченности</t>
  </si>
  <si>
    <t>00020201000000000151</t>
  </si>
  <si>
    <t xml:space="preserve">          Дотации бюджетам субъектов Российской Федерации и муниципальных образований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</si>
  <si>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</si>
  <si>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</si>
  <si>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</si>
  <si>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БЕЗВОЗМЕЗДНЫЕ ПОСТУПЛЕНИЯ</t>
  </si>
  <si>
    <t>00011600000000000000</t>
  </si>
  <si>
    <t xml:space="preserve">    ШТРАФЫ, САНКЦИИ, ВОЗМЕЩЕНИЕ УЩЕРБА</t>
  </si>
  <si>
    <t>00011302990000000130</t>
  </si>
  <si>
    <t xml:space="preserve">        Прочие доходы от компенсации затрат государства
</t>
  </si>
  <si>
    <t>00011302000000000130</t>
  </si>
  <si>
    <t xml:space="preserve">      Доходы от компенсации затрат государства</t>
  </si>
  <si>
    <t>00011300000000000000</t>
  </si>
  <si>
    <t xml:space="preserve">    ДОХОДЫ ОТ ОКАЗАНИЯ ПЛАТНЫХ УСЛУГ (РАБОТ) И КОМПЕНСАЦИИ ЗАТРАТ ГОСУДАРСТВА</t>
  </si>
  <si>
    <t>00011105075100000120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</si>
  <si>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</si>
  <si>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>00011105070000000120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</si>
  <si>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</si>
  <si>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00011105000000000120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</si>
  <si>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</si>
  <si>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</si>
  <si>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</si>
  <si>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</si>
  <si>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</si>
  <si>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</si>
  <si>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</si>
  <si>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</si>
  <si>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</si>
  <si>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 xml:space="preserve">00010606043100000110
</t>
  </si>
  <si>
    <r>
      <t xml:space="preserve">          </t>
    </r>
    <r>
      <rPr>
        <sz val="10"/>
        <rFont val="Arial Cyr"/>
        <charset val="204"/>
      </rPr>
      <t xml:space="preserve">Земельный налог с физических лиц,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</si>
  <si>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t>00010606040000000110</t>
  </si>
  <si>
    <t xml:space="preserve">        Земельный налог с физических лиц</t>
  </si>
  <si>
    <t xml:space="preserve">00010606033100000110
</t>
  </si>
  <si>
    <r>
      <t xml:space="preserve">          </t>
    </r>
    <r>
      <rPr>
        <sz val="10"/>
        <rFont val="Arial Cyr"/>
        <charset val="204"/>
      </rPr>
      <t xml:space="preserve">Земельный налог с организаций, обладающих земельным участком, расположенным в границах сельских поселений </t>
    </r>
    <r>
      <rPr>
        <sz val="10"/>
        <color indexed="10"/>
        <rFont val="Arial Cyr"/>
        <charset val="204"/>
      </rPr>
      <t xml:space="preserve">
</t>
    </r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</si>
  <si>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</si>
  <si>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</si>
  <si>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</si>
  <si>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</si>
  <si>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</si>
  <si>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</si>
  <si>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</si>
  <si>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</si>
  <si>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</si>
  <si>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</si>
  <si>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00010501050010000110</t>
  </si>
  <si>
    <t xml:space="preserve">        Минимальный налог, зачисляемый в бюджеты субъектов Российской Федерации</t>
  </si>
  <si>
    <t>00010501021010000110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</si>
  <si>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</si>
  <si>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</si>
  <si>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</si>
  <si>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</si>
  <si>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</si>
  <si>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</si>
  <si>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</si>
  <si>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</si>
  <si>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</si>
  <si>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</si>
  <si>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</si>
  <si>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00010302250010000110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</si>
  <si>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</si>
  <si>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</si>
  <si>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</si>
  <si>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</si>
  <si>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</si>
  <si>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00010302000010000110</t>
  </si>
  <si>
    <t xml:space="preserve">      Акцизы по подакцизным товарам (продукции), производимым на территории Российской Федерации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</si>
  <si>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</si>
  <si>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</si>
  <si>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00010102030010000110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</si>
  <si>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</si>
  <si>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00010102010010000110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</si>
  <si>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</si>
  <si>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</si>
  <si>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</si>
  <si>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</si>
  <si>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</si>
  <si>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</si>
  <si>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</si>
  <si>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</si>
  <si>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(СКРЫТЬ КОЛОНКУ)</t>
  </si>
  <si>
    <t>Код бюджетной классификации Российской Федерации</t>
  </si>
  <si>
    <t>(руб.)</t>
  </si>
  <si>
    <t>Кандалакшского района</t>
  </si>
  <si>
    <t>бюджета сельского поселения Алакуртти</t>
  </si>
  <si>
    <t xml:space="preserve">Объем поступлений доходов </t>
  </si>
  <si>
    <t>"Приложение 3</t>
  </si>
  <si>
    <t>Приложение 3 изложить в следующей редакции:</t>
  </si>
  <si>
    <t xml:space="preserve">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</si>
  <si>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00011105030000000120</t>
  </si>
  <si>
    <t xml:space="preserve">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</si>
  <si>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</si>
  <si>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Прочие доходы от компенсации затрат бюджетов сельских поселений</t>
  </si>
  <si>
    <t>00011302995100000130</t>
  </si>
  <si>
    <t xml:space="preserve">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</si>
  <si>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00011633000000000140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</si>
  <si>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</si>
  <si>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00011633050100000140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</si>
</sst>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rgb="FF0070C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3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38" fillId="33" borderId="0"/>
    <xf numFmtId="0" fontId="38" fillId="33" borderId="0"/>
  </cellStyleXfs>
  <cellXfs count="41">
    <xf numFmtId="0" fontId="0" fillId="0" borderId="0" xfId="0"/>
    <xf numFmtId="0" fontId="19" fillId="33" borderId="0" xfId="2" applyFont="1" applyFill="1" applyAlignment="1">
      <alignment horizontal="right"/>
    </xf>
    <xf numFmtId="164" fontId="19" fillId="0" borderId="0" xfId="1" applyNumberFormat="1" applyFont="1" applyFill="1" applyAlignment="1">
      <alignment horizontal="right" vertical="top"/>
    </xf>
    <xf numFmtId="165" fontId="19" fillId="0" borderId="0" xfId="1" applyNumberFormat="1" applyFont="1" applyAlignment="1">
      <alignment vertical="center" wrapText="1"/>
    </xf>
    <xf numFmtId="164" fontId="19" fillId="0" borderId="0" xfId="1" applyNumberFormat="1" applyFont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4" fontId="44" fillId="58" borderId="10" xfId="131" applyNumberFormat="1" applyFont="1" applyFill="1" applyBorder="1" applyAlignment="1">
      <alignment horizontal="right" vertical="top" shrinkToFit="1"/>
    </xf>
    <xf numFmtId="4" fontId="45" fillId="59" borderId="10" xfId="131" applyNumberFormat="1" applyFont="1" applyFill="1" applyBorder="1" applyAlignment="1">
      <alignment horizontal="right" vertical="top" shrinkToFit="1"/>
    </xf>
    <xf numFmtId="49" fontId="46" fillId="33" borderId="10" xfId="131" applyNumberFormat="1" applyFont="1" applyFill="1" applyBorder="1" applyAlignment="1">
      <alignment horizontal="center" vertical="top" shrinkToFit="1"/>
    </xf>
    <xf numFmtId="0" fontId="46" fillId="33" borderId="10" xfId="131" applyFont="1" applyFill="1" applyBorder="1" applyAlignment="1">
      <alignment horizontal="left" vertical="top" wrapText="1"/>
    </xf>
    <xf numFmtId="4" fontId="44" fillId="59" borderId="10" xfId="131" applyNumberFormat="1" applyFont="1" applyFill="1" applyBorder="1" applyAlignment="1">
      <alignment horizontal="right" vertical="top" shrinkToFit="1"/>
    </xf>
    <xf numFmtId="4" fontId="44" fillId="60" borderId="10" xfId="132" applyNumberFormat="1" applyFont="1" applyFill="1" applyBorder="1" applyAlignment="1">
      <alignment horizontal="right" vertical="top" shrinkToFit="1"/>
    </xf>
    <xf numFmtId="49" fontId="47" fillId="33" borderId="10" xfId="132" applyNumberFormat="1" applyFont="1" applyFill="1" applyBorder="1" applyAlignment="1">
      <alignment horizontal="center" vertical="top" shrinkToFit="1"/>
    </xf>
    <xf numFmtId="49" fontId="38" fillId="0" borderId="10" xfId="132" applyNumberFormat="1" applyFont="1" applyFill="1" applyBorder="1" applyAlignment="1">
      <alignment horizontal="center" vertical="top" shrinkToFit="1"/>
    </xf>
    <xf numFmtId="0" fontId="38" fillId="0" borderId="10" xfId="132" applyFont="1" applyFill="1" applyBorder="1" applyAlignment="1">
      <alignment horizontal="left" vertical="top" wrapText="1"/>
    </xf>
    <xf numFmtId="4" fontId="48" fillId="60" borderId="10" xfId="132" applyNumberFormat="1" applyFont="1" applyFill="1" applyBorder="1" applyAlignment="1">
      <alignment horizontal="right" vertical="top" shrinkToFit="1"/>
    </xf>
    <xf numFmtId="49" fontId="47" fillId="61" borderId="10" xfId="132" applyNumberFormat="1" applyFont="1" applyFill="1" applyBorder="1" applyAlignment="1">
      <alignment horizontal="center" vertical="top" shrinkToFit="1"/>
    </xf>
    <xf numFmtId="4" fontId="44" fillId="62" borderId="10" xfId="132" applyNumberFormat="1" applyFont="1" applyFill="1" applyBorder="1" applyAlignment="1">
      <alignment horizontal="right" vertical="top" shrinkToFit="1"/>
    </xf>
    <xf numFmtId="49" fontId="47" fillId="0" borderId="10" xfId="132" applyNumberFormat="1" applyFont="1" applyFill="1" applyBorder="1" applyAlignment="1">
      <alignment horizontal="center" vertical="top" shrinkToFit="1"/>
    </xf>
    <xf numFmtId="49" fontId="38" fillId="0" borderId="10" xfId="132" applyNumberFormat="1" applyFont="1" applyFill="1" applyBorder="1" applyAlignment="1">
      <alignment horizontal="center" vertical="top" wrapText="1" shrinkToFit="1"/>
    </xf>
    <xf numFmtId="0" fontId="47" fillId="0" borderId="10" xfId="132" applyFont="1" applyFill="1" applyBorder="1" applyAlignment="1">
      <alignment horizontal="left" vertical="top" wrapText="1"/>
    </xf>
    <xf numFmtId="0" fontId="49" fillId="0" borderId="10" xfId="132" applyFont="1" applyFill="1" applyBorder="1" applyAlignment="1">
      <alignment horizontal="left" vertical="top" wrapText="1"/>
    </xf>
    <xf numFmtId="49" fontId="19" fillId="33" borderId="10" xfId="132" applyNumberFormat="1" applyFont="1" applyFill="1" applyBorder="1" applyAlignment="1">
      <alignment horizontal="center" vertical="top" shrinkToFit="1"/>
    </xf>
    <xf numFmtId="4" fontId="48" fillId="62" borderId="10" xfId="1" applyNumberFormat="1" applyFont="1" applyFill="1" applyBorder="1" applyAlignment="1">
      <alignment horizontal="right" vertical="top" shrinkToFit="1"/>
    </xf>
    <xf numFmtId="164" fontId="20" fillId="0" borderId="10" xfId="1" applyNumberFormat="1" applyFont="1" applyBorder="1" applyAlignment="1">
      <alignment horizontal="center" vertical="center" wrapText="1"/>
    </xf>
    <xf numFmtId="165" fontId="20" fillId="63" borderId="10" xfId="1" applyNumberFormat="1" applyFont="1" applyFill="1" applyBorder="1" applyAlignment="1">
      <alignment horizontal="center" vertical="center" wrapText="1"/>
    </xf>
    <xf numFmtId="165" fontId="20" fillId="0" borderId="10" xfId="1" applyNumberFormat="1" applyFont="1" applyBorder="1" applyAlignment="1">
      <alignment horizontal="center" vertical="center" wrapText="1"/>
    </xf>
    <xf numFmtId="164" fontId="19" fillId="0" borderId="25" xfId="1" applyNumberFormat="1" applyFont="1" applyBorder="1" applyAlignment="1">
      <alignment horizontal="right" vertical="center"/>
    </xf>
    <xf numFmtId="165" fontId="20" fillId="0" borderId="25" xfId="1" applyNumberFormat="1" applyFont="1" applyBorder="1" applyAlignment="1">
      <alignment vertical="center" wrapText="1"/>
    </xf>
    <xf numFmtId="164" fontId="19" fillId="0" borderId="0" xfId="1" applyNumberFormat="1" applyFont="1" applyFill="1" applyAlignment="1">
      <alignment horizontal="right"/>
    </xf>
    <xf numFmtId="165" fontId="20" fillId="0" borderId="0" xfId="1" applyNumberFormat="1" applyFont="1" applyAlignment="1">
      <alignment horizontal="center" vertical="center" wrapText="1"/>
    </xf>
    <xf numFmtId="0" fontId="47" fillId="64" borderId="10" xfId="132" applyFont="1" applyFill="1" applyBorder="1" applyAlignment="1">
      <alignment horizontal="left" vertical="top" wrapText="1"/>
    </xf>
    <xf numFmtId="49" fontId="47" fillId="64" borderId="10" xfId="132" applyNumberFormat="1" applyFont="1" applyFill="1" applyBorder="1" applyAlignment="1">
      <alignment horizontal="center" vertical="top" shrinkToFit="1"/>
    </xf>
    <xf numFmtId="165" fontId="19" fillId="64" borderId="0" xfId="1" applyNumberFormat="1" applyFont="1" applyFill="1" applyAlignment="1">
      <alignment vertical="center" wrapText="1"/>
    </xf>
    <xf numFmtId="0" fontId="38" fillId="64" borderId="10" xfId="132" applyFont="1" applyFill="1" applyBorder="1" applyAlignment="1">
      <alignment horizontal="left" vertical="top" wrapText="1"/>
    </xf>
    <xf numFmtId="49" fontId="38" fillId="64" borderId="10" xfId="132" applyNumberFormat="1" applyFont="1" applyFill="1" applyBorder="1" applyAlignment="1">
      <alignment horizontal="center" vertical="top" shrinkToFit="1"/>
    </xf>
    <xf numFmtId="49" fontId="38" fillId="64" borderId="10" xfId="1" applyNumberFormat="1" applyFont="1" applyFill="1" applyBorder="1" applyAlignment="1">
      <alignment horizontal="center" vertical="top" shrinkToFit="1"/>
    </xf>
    <xf numFmtId="0" fontId="38" fillId="64" borderId="10" xfId="1" applyFont="1" applyFill="1" applyBorder="1" applyAlignment="1">
      <alignment horizontal="left" vertical="top" wrapText="1"/>
    </xf>
    <xf numFmtId="165" fontId="20" fillId="0" borderId="0" xfId="1" applyNumberFormat="1" applyFont="1" applyFill="1" applyAlignment="1">
      <alignment horizontal="center" vertical="center" wrapText="1"/>
    </xf>
    <xf numFmtId="165" fontId="20" fillId="0" borderId="0" xfId="1" applyNumberFormat="1" applyFont="1" applyAlignment="1">
      <alignment horizontal="center" vertical="center" wrapText="1"/>
    </xf>
    <xf numFmtId="49" fontId="45" fillId="33" borderId="24" xfId="131" applyNumberFormat="1" applyFont="1" applyFill="1" applyBorder="1" applyAlignment="1">
      <alignment horizontal="left" vertical="top" shrinkToFit="1"/>
    </xf>
  </cellXfs>
  <cellStyles count="133">
    <cellStyle name="20% - Акцент1 2" xfId="3"/>
    <cellStyle name="20% - Акцент1 2 2" xfId="4"/>
    <cellStyle name="20% - Акцент1 3" xfId="5"/>
    <cellStyle name="20% - Акцент2 2" xfId="6"/>
    <cellStyle name="20% - Акцент2 2 2" xfId="7"/>
    <cellStyle name="20% - Акцент2 3" xfId="8"/>
    <cellStyle name="20% - Акцент3 2" xfId="9"/>
    <cellStyle name="20% - Акцент3 2 2" xfId="10"/>
    <cellStyle name="20% - Акцент3 3" xfId="11"/>
    <cellStyle name="20% - Акцент4 2" xfId="12"/>
    <cellStyle name="20% - Акцент4 2 2" xfId="13"/>
    <cellStyle name="20% - Акцент4 3" xfId="14"/>
    <cellStyle name="20% - Акцент5 2" xfId="15"/>
    <cellStyle name="20% - Акцент5 2 2" xfId="16"/>
    <cellStyle name="20% - Акцент5 3" xfId="17"/>
    <cellStyle name="20% - Акцент6 2" xfId="18"/>
    <cellStyle name="20% - Акцент6 2 2" xfId="19"/>
    <cellStyle name="20% - Акцент6 3" xfId="20"/>
    <cellStyle name="40% - Акцент1 2" xfId="21"/>
    <cellStyle name="40% - Акцент1 2 2" xfId="22"/>
    <cellStyle name="40% - Акцент1 3" xfId="23"/>
    <cellStyle name="40% - Акцент2 2" xfId="24"/>
    <cellStyle name="40% - Акцент2 2 2" xfId="25"/>
    <cellStyle name="40% - Акцент2 3" xfId="26"/>
    <cellStyle name="40% - Акцент3 2" xfId="27"/>
    <cellStyle name="40% - Акцент3 2 2" xfId="28"/>
    <cellStyle name="40% - Акцент3 3" xfId="29"/>
    <cellStyle name="40% - Акцент4 2" xfId="30"/>
    <cellStyle name="40% - Акцент4 2 2" xfId="31"/>
    <cellStyle name="40% - Акцент4 3" xfId="32"/>
    <cellStyle name="40% - Акцент5 2" xfId="33"/>
    <cellStyle name="40% - Акцент5 2 2" xfId="34"/>
    <cellStyle name="40% - Акцент5 3" xfId="35"/>
    <cellStyle name="40% - Акцент6 2" xfId="36"/>
    <cellStyle name="40% - Акцент6 2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 2" xfId="82"/>
    <cellStyle name="Акцент1 3" xfId="83"/>
    <cellStyle name="Акцент2 2" xfId="84"/>
    <cellStyle name="Акцент2 3" xfId="85"/>
    <cellStyle name="Акцент3 2" xfId="86"/>
    <cellStyle name="Акцент3 3" xfId="87"/>
    <cellStyle name="Акцент4 2" xfId="88"/>
    <cellStyle name="Акцент4 3" xfId="89"/>
    <cellStyle name="Акцент5 2" xfId="90"/>
    <cellStyle name="Акцент5 3" xfId="91"/>
    <cellStyle name="Акцент6 2" xfId="92"/>
    <cellStyle name="Акцент6 3" xfId="93"/>
    <cellStyle name="Ввод  2" xfId="94"/>
    <cellStyle name="Ввод  3" xfId="95"/>
    <cellStyle name="Вывод 2" xfId="96"/>
    <cellStyle name="Вывод 3" xfId="97"/>
    <cellStyle name="Вычисление 2" xfId="98"/>
    <cellStyle name="Вычисление 3" xfId="99"/>
    <cellStyle name="Заголовок 1 2" xfId="100"/>
    <cellStyle name="Заголовок 1 3" xfId="101"/>
    <cellStyle name="Заголовок 2 2" xfId="102"/>
    <cellStyle name="Заголовок 2 3" xfId="103"/>
    <cellStyle name="Заголовок 3 2" xfId="104"/>
    <cellStyle name="Заголовок 3 3" xfId="105"/>
    <cellStyle name="Заголовок 4 2" xfId="106"/>
    <cellStyle name="Заголовок 4 3" xfId="107"/>
    <cellStyle name="Итог 2" xfId="108"/>
    <cellStyle name="Итог 3" xfId="109"/>
    <cellStyle name="Контрольная ячейка 2" xfId="110"/>
    <cellStyle name="Контрольная ячейка 3" xfId="111"/>
    <cellStyle name="Название 2" xfId="112"/>
    <cellStyle name="Название 3" xfId="113"/>
    <cellStyle name="Нейтральный 2" xfId="114"/>
    <cellStyle name="Нейтральный 3" xfId="115"/>
    <cellStyle name="Обычный" xfId="0" builtinId="0"/>
    <cellStyle name="Обычный 2" xfId="1"/>
    <cellStyle name="Обычный 2 2" xfId="131"/>
    <cellStyle name="Обычный 3" xfId="116"/>
    <cellStyle name="Обычный 4" xfId="117"/>
    <cellStyle name="Обычный_3 Д_1" xfId="132"/>
    <cellStyle name="Обычный_БЕЗ УЧЕТА СЧЕТОВ БЮДЖЕТА" xfId="2"/>
    <cellStyle name="Плохой 2" xfId="118"/>
    <cellStyle name="Плохой 3" xfId="119"/>
    <cellStyle name="Пояснение 2" xfId="120"/>
    <cellStyle name="Пояснение 3" xfId="121"/>
    <cellStyle name="Примечание 2" xfId="122"/>
    <cellStyle name="Примечание 2 2" xfId="123"/>
    <cellStyle name="Примечание 3" xfId="124"/>
    <cellStyle name="Связанная ячейка 2" xfId="125"/>
    <cellStyle name="Связанная ячейка 3" xfId="126"/>
    <cellStyle name="Текст предупреждения 2" xfId="127"/>
    <cellStyle name="Текст предупреждения 3" xfId="128"/>
    <cellStyle name="Хороший 2" xfId="129"/>
    <cellStyle name="Хороший 3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tabSelected="1" view="pageBreakPreview" topLeftCell="B75" zoomScaleNormal="100" zoomScaleSheetLayoutView="100" workbookViewId="0">
      <selection activeCell="B76" sqref="B76"/>
    </sheetView>
  </sheetViews>
  <sheetFormatPr defaultRowHeight="12.75" x14ac:dyDescent="0.25"/>
  <cols>
    <col min="1" max="1" width="75.7109375" style="3" customWidth="1"/>
    <col min="2" max="2" width="23.5703125" style="5" customWidth="1"/>
    <col min="3" max="3" width="20.28515625" style="5" hidden="1" customWidth="1"/>
    <col min="4" max="4" width="15" style="4" customWidth="1"/>
    <col min="5" max="5" width="2.5703125" style="3" customWidth="1"/>
    <col min="6" max="16384" width="9.140625" style="3"/>
  </cols>
  <sheetData>
    <row r="1" spans="1:4" x14ac:dyDescent="0.25">
      <c r="A1" s="3" t="s">
        <v>148</v>
      </c>
    </row>
    <row r="2" spans="1:4" x14ac:dyDescent="0.2">
      <c r="D2" s="29" t="s">
        <v>147</v>
      </c>
    </row>
    <row r="3" spans="1:4" x14ac:dyDescent="0.25">
      <c r="D3" s="2" t="s">
        <v>2</v>
      </c>
    </row>
    <row r="4" spans="1:4" x14ac:dyDescent="0.2">
      <c r="D4" s="1" t="s">
        <v>4</v>
      </c>
    </row>
    <row r="6" spans="1:4" x14ac:dyDescent="0.25">
      <c r="A6" s="38" t="s">
        <v>146</v>
      </c>
      <c r="B6" s="38"/>
      <c r="C6" s="38"/>
      <c r="D6" s="38"/>
    </row>
    <row r="7" spans="1:4" x14ac:dyDescent="0.25">
      <c r="A7" s="38" t="s">
        <v>145</v>
      </c>
      <c r="B7" s="38"/>
      <c r="C7" s="38"/>
      <c r="D7" s="38"/>
    </row>
    <row r="8" spans="1:4" x14ac:dyDescent="0.25">
      <c r="A8" s="38" t="s">
        <v>144</v>
      </c>
      <c r="B8" s="38"/>
      <c r="C8" s="38"/>
      <c r="D8" s="38"/>
    </row>
    <row r="9" spans="1:4" x14ac:dyDescent="0.25">
      <c r="A9" s="39" t="s">
        <v>3</v>
      </c>
      <c r="B9" s="39"/>
      <c r="C9" s="39"/>
      <c r="D9" s="39"/>
    </row>
    <row r="10" spans="1:4" x14ac:dyDescent="0.25">
      <c r="A10" s="28"/>
      <c r="D10" s="27" t="s">
        <v>143</v>
      </c>
    </row>
    <row r="11" spans="1:4" s="30" customFormat="1" ht="51" x14ac:dyDescent="0.25">
      <c r="A11" s="26" t="s">
        <v>1</v>
      </c>
      <c r="B11" s="26" t="s">
        <v>142</v>
      </c>
      <c r="C11" s="25" t="s">
        <v>141</v>
      </c>
      <c r="D11" s="24" t="s">
        <v>140</v>
      </c>
    </row>
    <row r="12" spans="1:4" x14ac:dyDescent="0.25">
      <c r="A12" s="20" t="s">
        <v>139</v>
      </c>
      <c r="B12" s="18" t="s">
        <v>138</v>
      </c>
      <c r="C12" s="12"/>
      <c r="D12" s="11">
        <f>D13+D17+D22+D29+D37+D40+D46+D50</f>
        <v>31823137.559999999</v>
      </c>
    </row>
    <row r="13" spans="1:4" x14ac:dyDescent="0.25">
      <c r="A13" s="20" t="s">
        <v>137</v>
      </c>
      <c r="B13" s="18" t="s">
        <v>136</v>
      </c>
      <c r="C13" s="12"/>
      <c r="D13" s="11">
        <f>D14</f>
        <v>22246100</v>
      </c>
    </row>
    <row r="14" spans="1:4" x14ac:dyDescent="0.25">
      <c r="A14" s="20" t="s">
        <v>135</v>
      </c>
      <c r="B14" s="18" t="s">
        <v>134</v>
      </c>
      <c r="C14" s="12"/>
      <c r="D14" s="11">
        <f>SUM(D15:D16)</f>
        <v>22246100</v>
      </c>
    </row>
    <row r="15" spans="1:4" ht="63.75" x14ac:dyDescent="0.25">
      <c r="A15" s="20" t="s">
        <v>133</v>
      </c>
      <c r="B15" s="18" t="s">
        <v>132</v>
      </c>
      <c r="C15" s="12"/>
      <c r="D15" s="15">
        <f>16450000+5789900</f>
        <v>22239900</v>
      </c>
    </row>
    <row r="16" spans="1:4" s="33" customFormat="1" ht="25.5" x14ac:dyDescent="0.25">
      <c r="A16" s="31" t="s">
        <v>131</v>
      </c>
      <c r="B16" s="32" t="s">
        <v>130</v>
      </c>
      <c r="C16" s="32"/>
      <c r="D16" s="15">
        <v>6200</v>
      </c>
    </row>
    <row r="17" spans="1:4" ht="25.5" x14ac:dyDescent="0.25">
      <c r="A17" s="20" t="s">
        <v>129</v>
      </c>
      <c r="B17" s="18" t="s">
        <v>128</v>
      </c>
      <c r="C17" s="12"/>
      <c r="D17" s="11">
        <f>D18</f>
        <v>641087.56000000006</v>
      </c>
    </row>
    <row r="18" spans="1:4" ht="25.5" x14ac:dyDescent="0.25">
      <c r="A18" s="20" t="s">
        <v>127</v>
      </c>
      <c r="B18" s="18" t="s">
        <v>126</v>
      </c>
      <c r="C18" s="12"/>
      <c r="D18" s="11">
        <f>SUM(D19:D21)</f>
        <v>641087.56000000006</v>
      </c>
    </row>
    <row r="19" spans="1:4" ht="51" x14ac:dyDescent="0.25">
      <c r="A19" s="20" t="s">
        <v>125</v>
      </c>
      <c r="B19" s="18" t="s">
        <v>124</v>
      </c>
      <c r="C19" s="12"/>
      <c r="D19" s="23">
        <v>227474.61</v>
      </c>
    </row>
    <row r="20" spans="1:4" ht="51" x14ac:dyDescent="0.25">
      <c r="A20" s="20" t="s">
        <v>123</v>
      </c>
      <c r="B20" s="18" t="s">
        <v>122</v>
      </c>
      <c r="C20" s="12"/>
      <c r="D20" s="23">
        <v>3455.61</v>
      </c>
    </row>
    <row r="21" spans="1:4" ht="51" x14ac:dyDescent="0.25">
      <c r="A21" s="20" t="s">
        <v>121</v>
      </c>
      <c r="B21" s="18" t="s">
        <v>120</v>
      </c>
      <c r="C21" s="12"/>
      <c r="D21" s="23">
        <v>410157.34</v>
      </c>
    </row>
    <row r="22" spans="1:4" x14ac:dyDescent="0.25">
      <c r="A22" s="20" t="s">
        <v>119</v>
      </c>
      <c r="B22" s="18" t="s">
        <v>118</v>
      </c>
      <c r="C22" s="22"/>
      <c r="D22" s="11">
        <f>D23</f>
        <v>1015000</v>
      </c>
    </row>
    <row r="23" spans="1:4" ht="25.5" x14ac:dyDescent="0.25">
      <c r="A23" s="20" t="s">
        <v>117</v>
      </c>
      <c r="B23" s="18" t="s">
        <v>116</v>
      </c>
      <c r="C23" s="12"/>
      <c r="D23" s="11">
        <f>D24+D26+D28</f>
        <v>1015000</v>
      </c>
    </row>
    <row r="24" spans="1:4" ht="25.5" x14ac:dyDescent="0.25">
      <c r="A24" s="20" t="s">
        <v>115</v>
      </c>
      <c r="B24" s="18" t="s">
        <v>114</v>
      </c>
      <c r="C24" s="12"/>
      <c r="D24" s="11">
        <f>D25</f>
        <v>750000</v>
      </c>
    </row>
    <row r="25" spans="1:4" ht="25.5" x14ac:dyDescent="0.25">
      <c r="A25" s="20" t="s">
        <v>113</v>
      </c>
      <c r="B25" s="18" t="s">
        <v>112</v>
      </c>
      <c r="C25" s="12"/>
      <c r="D25" s="15">
        <f>495000+255000</f>
        <v>750000</v>
      </c>
    </row>
    <row r="26" spans="1:4" ht="25.5" x14ac:dyDescent="0.25">
      <c r="A26" s="20" t="s">
        <v>111</v>
      </c>
      <c r="B26" s="18" t="s">
        <v>110</v>
      </c>
      <c r="C26" s="12"/>
      <c r="D26" s="11">
        <f>D27</f>
        <v>233000</v>
      </c>
    </row>
    <row r="27" spans="1:4" ht="25.5" x14ac:dyDescent="0.25">
      <c r="A27" s="20" t="s">
        <v>109</v>
      </c>
      <c r="B27" s="18" t="s">
        <v>108</v>
      </c>
      <c r="C27" s="12"/>
      <c r="D27" s="15">
        <f>50000+183000</f>
        <v>233000</v>
      </c>
    </row>
    <row r="28" spans="1:4" ht="25.5" x14ac:dyDescent="0.25">
      <c r="A28" s="20" t="s">
        <v>107</v>
      </c>
      <c r="B28" s="18" t="s">
        <v>106</v>
      </c>
      <c r="C28" s="12"/>
      <c r="D28" s="15">
        <f>11000+21000</f>
        <v>32000</v>
      </c>
    </row>
    <row r="29" spans="1:4" x14ac:dyDescent="0.25">
      <c r="A29" s="20" t="s">
        <v>105</v>
      </c>
      <c r="B29" s="18" t="s">
        <v>104</v>
      </c>
      <c r="C29" s="12"/>
      <c r="D29" s="11">
        <f>D30+D32</f>
        <v>161000</v>
      </c>
    </row>
    <row r="30" spans="1:4" x14ac:dyDescent="0.25">
      <c r="A30" s="20" t="s">
        <v>103</v>
      </c>
      <c r="B30" s="18" t="s">
        <v>102</v>
      </c>
      <c r="C30" s="12"/>
      <c r="D30" s="11">
        <f>D31</f>
        <v>35000</v>
      </c>
    </row>
    <row r="31" spans="1:4" ht="25.5" x14ac:dyDescent="0.25">
      <c r="A31" s="20" t="s">
        <v>101</v>
      </c>
      <c r="B31" s="18" t="s">
        <v>100</v>
      </c>
      <c r="C31" s="12"/>
      <c r="D31" s="15">
        <f>61000-26000</f>
        <v>35000</v>
      </c>
    </row>
    <row r="32" spans="1:4" x14ac:dyDescent="0.25">
      <c r="A32" s="20" t="s">
        <v>99</v>
      </c>
      <c r="B32" s="18" t="s">
        <v>98</v>
      </c>
      <c r="C32" s="12"/>
      <c r="D32" s="11">
        <f>D33+D35</f>
        <v>126000</v>
      </c>
    </row>
    <row r="33" spans="1:4" x14ac:dyDescent="0.25">
      <c r="A33" s="20" t="s">
        <v>97</v>
      </c>
      <c r="B33" s="18" t="s">
        <v>96</v>
      </c>
      <c r="C33" s="12"/>
      <c r="D33" s="11">
        <f>D34</f>
        <v>70000</v>
      </c>
    </row>
    <row r="34" spans="1:4" ht="38.25" x14ac:dyDescent="0.25">
      <c r="A34" s="21" t="s">
        <v>95</v>
      </c>
      <c r="B34" s="19" t="s">
        <v>94</v>
      </c>
      <c r="C34" s="12"/>
      <c r="D34" s="15">
        <f>37000+33000</f>
        <v>70000</v>
      </c>
    </row>
    <row r="35" spans="1:4" x14ac:dyDescent="0.25">
      <c r="A35" s="14" t="s">
        <v>93</v>
      </c>
      <c r="B35" s="18" t="s">
        <v>92</v>
      </c>
      <c r="C35" s="12"/>
      <c r="D35" s="11">
        <f>D36</f>
        <v>56000</v>
      </c>
    </row>
    <row r="36" spans="1:4" ht="38.25" x14ac:dyDescent="0.25">
      <c r="A36" s="21" t="s">
        <v>91</v>
      </c>
      <c r="B36" s="19" t="s">
        <v>90</v>
      </c>
      <c r="C36" s="12"/>
      <c r="D36" s="15">
        <v>56000</v>
      </c>
    </row>
    <row r="37" spans="1:4" x14ac:dyDescent="0.25">
      <c r="A37" s="20" t="s">
        <v>89</v>
      </c>
      <c r="B37" s="19" t="s">
        <v>88</v>
      </c>
      <c r="C37" s="12"/>
      <c r="D37" s="11">
        <f>D38</f>
        <v>27950</v>
      </c>
    </row>
    <row r="38" spans="1:4" ht="38.25" x14ac:dyDescent="0.25">
      <c r="A38" s="20" t="s">
        <v>87</v>
      </c>
      <c r="B38" s="19" t="s">
        <v>86</v>
      </c>
      <c r="C38" s="12"/>
      <c r="D38" s="11">
        <f>D39</f>
        <v>27950</v>
      </c>
    </row>
    <row r="39" spans="1:4" ht="51" x14ac:dyDescent="0.25">
      <c r="A39" s="20" t="s">
        <v>85</v>
      </c>
      <c r="B39" s="19" t="s">
        <v>84</v>
      </c>
      <c r="C39" s="12"/>
      <c r="D39" s="15">
        <f>40000-12050</f>
        <v>27950</v>
      </c>
    </row>
    <row r="40" spans="1:4" ht="25.5" x14ac:dyDescent="0.25">
      <c r="A40" s="14" t="s">
        <v>83</v>
      </c>
      <c r="B40" s="18" t="s">
        <v>82</v>
      </c>
      <c r="C40" s="12"/>
      <c r="D40" s="17">
        <f>D41</f>
        <v>7614999.9999999991</v>
      </c>
    </row>
    <row r="41" spans="1:4" ht="63.75" x14ac:dyDescent="0.25">
      <c r="A41" s="14" t="s">
        <v>81</v>
      </c>
      <c r="B41" s="13" t="s">
        <v>80</v>
      </c>
      <c r="C41" s="12"/>
      <c r="D41" s="11">
        <f>D42+D44</f>
        <v>7614999.9999999991</v>
      </c>
    </row>
    <row r="42" spans="1:4" ht="63.75" x14ac:dyDescent="0.25">
      <c r="A42" s="34" t="s">
        <v>149</v>
      </c>
      <c r="B42" s="35" t="s">
        <v>150</v>
      </c>
      <c r="C42" s="32"/>
      <c r="D42" s="11">
        <f>D43</f>
        <v>2000000</v>
      </c>
    </row>
    <row r="43" spans="1:4" ht="51" x14ac:dyDescent="0.25">
      <c r="A43" s="34" t="s">
        <v>151</v>
      </c>
      <c r="B43" s="35" t="s">
        <v>152</v>
      </c>
      <c r="C43" s="32"/>
      <c r="D43" s="15">
        <v>2000000</v>
      </c>
    </row>
    <row r="44" spans="1:4" ht="25.5" x14ac:dyDescent="0.25">
      <c r="A44" s="14" t="s">
        <v>79</v>
      </c>
      <c r="B44" s="13" t="s">
        <v>78</v>
      </c>
      <c r="C44" s="12"/>
      <c r="D44" s="11">
        <f>D45</f>
        <v>5614999.9999999991</v>
      </c>
    </row>
    <row r="45" spans="1:4" ht="25.5" x14ac:dyDescent="0.25">
      <c r="A45" s="14" t="s">
        <v>77</v>
      </c>
      <c r="B45" s="13" t="s">
        <v>76</v>
      </c>
      <c r="C45" s="12"/>
      <c r="D45" s="15">
        <f>3312000+5509267.2-3206267.2</f>
        <v>5614999.9999999991</v>
      </c>
    </row>
    <row r="46" spans="1:4" ht="25.5" x14ac:dyDescent="0.25">
      <c r="A46" s="34" t="s">
        <v>75</v>
      </c>
      <c r="B46" s="35" t="s">
        <v>74</v>
      </c>
      <c r="C46" s="16"/>
      <c r="D46" s="11">
        <f>D47</f>
        <v>99000</v>
      </c>
    </row>
    <row r="47" spans="1:4" x14ac:dyDescent="0.25">
      <c r="A47" s="34" t="s">
        <v>73</v>
      </c>
      <c r="B47" s="35" t="s">
        <v>72</v>
      </c>
      <c r="C47" s="16"/>
      <c r="D47" s="11">
        <f>D48</f>
        <v>99000</v>
      </c>
    </row>
    <row r="48" spans="1:4" ht="25.5" x14ac:dyDescent="0.25">
      <c r="A48" s="34" t="s">
        <v>71</v>
      </c>
      <c r="B48" s="36" t="s">
        <v>70</v>
      </c>
      <c r="C48" s="16"/>
      <c r="D48" s="11">
        <f>D49</f>
        <v>99000</v>
      </c>
    </row>
    <row r="49" spans="1:4" x14ac:dyDescent="0.25">
      <c r="A49" s="37" t="s">
        <v>153</v>
      </c>
      <c r="B49" s="36" t="s">
        <v>154</v>
      </c>
      <c r="C49" s="16"/>
      <c r="D49" s="15">
        <v>99000</v>
      </c>
    </row>
    <row r="50" spans="1:4" x14ac:dyDescent="0.25">
      <c r="A50" s="34" t="s">
        <v>69</v>
      </c>
      <c r="B50" s="35" t="s">
        <v>68</v>
      </c>
      <c r="C50" s="16"/>
      <c r="D50" s="11">
        <f>D51</f>
        <v>18000</v>
      </c>
    </row>
    <row r="51" spans="1:4" ht="51" x14ac:dyDescent="0.25">
      <c r="A51" s="34" t="s">
        <v>155</v>
      </c>
      <c r="B51" s="35" t="s">
        <v>156</v>
      </c>
      <c r="C51" s="16"/>
      <c r="D51" s="11">
        <f>D52</f>
        <v>18000</v>
      </c>
    </row>
    <row r="52" spans="1:4" ht="51" x14ac:dyDescent="0.25">
      <c r="A52" s="34" t="s">
        <v>157</v>
      </c>
      <c r="B52" s="35" t="s">
        <v>158</v>
      </c>
      <c r="C52" s="16"/>
      <c r="D52" s="15">
        <v>18000</v>
      </c>
    </row>
    <row r="53" spans="1:4" x14ac:dyDescent="0.25">
      <c r="A53" s="14" t="s">
        <v>67</v>
      </c>
      <c r="B53" s="13" t="s">
        <v>66</v>
      </c>
      <c r="C53" s="12"/>
      <c r="D53" s="11">
        <f>D54</f>
        <v>8075315.3499999996</v>
      </c>
    </row>
    <row r="54" spans="1:4" ht="25.5" x14ac:dyDescent="0.25">
      <c r="A54" s="9" t="s">
        <v>65</v>
      </c>
      <c r="B54" s="8" t="s">
        <v>64</v>
      </c>
      <c r="C54" s="8"/>
      <c r="D54" s="10">
        <f>D55+D61+D68+D76</f>
        <v>8075315.3499999996</v>
      </c>
    </row>
    <row r="55" spans="1:4" ht="25.5" x14ac:dyDescent="0.25">
      <c r="A55" s="9" t="s">
        <v>63</v>
      </c>
      <c r="B55" s="8" t="s">
        <v>62</v>
      </c>
      <c r="C55" s="8"/>
      <c r="D55" s="10">
        <f>D56</f>
        <v>4713000</v>
      </c>
    </row>
    <row r="56" spans="1:4" x14ac:dyDescent="0.25">
      <c r="A56" s="9" t="s">
        <v>61</v>
      </c>
      <c r="B56" s="8" t="s">
        <v>60</v>
      </c>
      <c r="C56" s="8"/>
      <c r="D56" s="10">
        <f>D57</f>
        <v>4713000</v>
      </c>
    </row>
    <row r="57" spans="1:4" ht="25.5" x14ac:dyDescent="0.25">
      <c r="A57" s="9" t="s">
        <v>59</v>
      </c>
      <c r="B57" s="8" t="s">
        <v>58</v>
      </c>
      <c r="C57" s="8"/>
      <c r="D57" s="10">
        <f>SUM(D58:D60)</f>
        <v>4713000</v>
      </c>
    </row>
    <row r="58" spans="1:4" ht="25.5" x14ac:dyDescent="0.25">
      <c r="A58" s="9" t="s">
        <v>57</v>
      </c>
      <c r="B58" s="8"/>
      <c r="C58" s="8" t="s">
        <v>56</v>
      </c>
      <c r="D58" s="7">
        <v>2119300</v>
      </c>
    </row>
    <row r="59" spans="1:4" ht="25.5" x14ac:dyDescent="0.25">
      <c r="A59" s="9" t="s">
        <v>55</v>
      </c>
      <c r="B59" s="8"/>
      <c r="C59" s="8" t="s">
        <v>54</v>
      </c>
      <c r="D59" s="7">
        <v>2573400</v>
      </c>
    </row>
    <row r="60" spans="1:4" ht="25.5" x14ac:dyDescent="0.25">
      <c r="A60" s="9" t="s">
        <v>53</v>
      </c>
      <c r="B60" s="8"/>
      <c r="C60" s="8" t="s">
        <v>52</v>
      </c>
      <c r="D60" s="7">
        <v>20300</v>
      </c>
    </row>
    <row r="61" spans="1:4" ht="25.5" x14ac:dyDescent="0.25">
      <c r="A61" s="9" t="s">
        <v>51</v>
      </c>
      <c r="B61" s="8" t="s">
        <v>50</v>
      </c>
      <c r="C61" s="8"/>
      <c r="D61" s="10">
        <f>D62</f>
        <v>2711467</v>
      </c>
    </row>
    <row r="62" spans="1:4" x14ac:dyDescent="0.25">
      <c r="A62" s="9" t="s">
        <v>49</v>
      </c>
      <c r="B62" s="8" t="s">
        <v>48</v>
      </c>
      <c r="C62" s="8"/>
      <c r="D62" s="10">
        <f>D63</f>
        <v>2711467</v>
      </c>
    </row>
    <row r="63" spans="1:4" x14ac:dyDescent="0.25">
      <c r="A63" s="9" t="s">
        <v>47</v>
      </c>
      <c r="B63" s="8" t="s">
        <v>46</v>
      </c>
      <c r="C63" s="8"/>
      <c r="D63" s="10">
        <f>SUM(D64:D67)</f>
        <v>2711467</v>
      </c>
    </row>
    <row r="64" spans="1:4" ht="25.5" x14ac:dyDescent="0.25">
      <c r="A64" s="9" t="s">
        <v>45</v>
      </c>
      <c r="B64" s="8"/>
      <c r="C64" s="8" t="s">
        <v>44</v>
      </c>
      <c r="D64" s="7">
        <v>11400</v>
      </c>
    </row>
    <row r="65" spans="1:4" ht="38.25" x14ac:dyDescent="0.25">
      <c r="A65" s="9" t="s">
        <v>43</v>
      </c>
      <c r="B65" s="8"/>
      <c r="C65" s="8" t="s">
        <v>42</v>
      </c>
      <c r="D65" s="7">
        <v>756400</v>
      </c>
    </row>
    <row r="66" spans="1:4" ht="38.25" x14ac:dyDescent="0.25">
      <c r="A66" s="9" t="s">
        <v>41</v>
      </c>
      <c r="B66" s="8"/>
      <c r="C66" s="8" t="s">
        <v>40</v>
      </c>
      <c r="D66" s="7">
        <v>1633767</v>
      </c>
    </row>
    <row r="67" spans="1:4" ht="51" x14ac:dyDescent="0.25">
      <c r="A67" s="9" t="s">
        <v>39</v>
      </c>
      <c r="B67" s="8"/>
      <c r="C67" s="8" t="s">
        <v>38</v>
      </c>
      <c r="D67" s="7">
        <v>309900</v>
      </c>
    </row>
    <row r="68" spans="1:4" ht="25.5" x14ac:dyDescent="0.25">
      <c r="A68" s="9" t="s">
        <v>37</v>
      </c>
      <c r="B68" s="8" t="s">
        <v>36</v>
      </c>
      <c r="C68" s="8"/>
      <c r="D68" s="10">
        <f>D69+D71</f>
        <v>472951.1</v>
      </c>
    </row>
    <row r="69" spans="1:4" ht="25.5" x14ac:dyDescent="0.25">
      <c r="A69" s="9" t="s">
        <v>35</v>
      </c>
      <c r="B69" s="8" t="s">
        <v>34</v>
      </c>
      <c r="C69" s="8"/>
      <c r="D69" s="10">
        <f>D70</f>
        <v>291400</v>
      </c>
    </row>
    <row r="70" spans="1:4" ht="38.25" x14ac:dyDescent="0.25">
      <c r="A70" s="9" t="s">
        <v>33</v>
      </c>
      <c r="B70" s="8" t="s">
        <v>32</v>
      </c>
      <c r="C70" s="8"/>
      <c r="D70" s="7">
        <v>291400</v>
      </c>
    </row>
    <row r="71" spans="1:4" x14ac:dyDescent="0.25">
      <c r="A71" s="9" t="s">
        <v>31</v>
      </c>
      <c r="B71" s="8" t="s">
        <v>30</v>
      </c>
      <c r="C71" s="8"/>
      <c r="D71" s="10">
        <f>SUM(D73:D75)</f>
        <v>181551.1</v>
      </c>
    </row>
    <row r="72" spans="1:4" x14ac:dyDescent="0.25">
      <c r="A72" s="9" t="s">
        <v>29</v>
      </c>
      <c r="B72" s="8" t="s">
        <v>28</v>
      </c>
      <c r="C72" s="8"/>
      <c r="D72" s="10">
        <f>SUM(D73:D75)</f>
        <v>181551.1</v>
      </c>
    </row>
    <row r="73" spans="1:4" ht="63.75" x14ac:dyDescent="0.25">
      <c r="A73" s="9" t="s">
        <v>27</v>
      </c>
      <c r="B73" s="8"/>
      <c r="C73" s="8" t="s">
        <v>26</v>
      </c>
      <c r="D73" s="7">
        <v>4000</v>
      </c>
    </row>
    <row r="74" spans="1:4" ht="25.5" x14ac:dyDescent="0.25">
      <c r="A74" s="9" t="s">
        <v>25</v>
      </c>
      <c r="B74" s="8"/>
      <c r="C74" s="8" t="s">
        <v>24</v>
      </c>
      <c r="D74" s="7">
        <v>159931.1</v>
      </c>
    </row>
    <row r="75" spans="1:4" ht="38.25" x14ac:dyDescent="0.25">
      <c r="A75" s="9" t="s">
        <v>23</v>
      </c>
      <c r="B75" s="8"/>
      <c r="C75" s="8" t="s">
        <v>22</v>
      </c>
      <c r="D75" s="7">
        <v>17620</v>
      </c>
    </row>
    <row r="76" spans="1:4" x14ac:dyDescent="0.25">
      <c r="A76" s="9" t="s">
        <v>21</v>
      </c>
      <c r="B76" s="8" t="s">
        <v>20</v>
      </c>
      <c r="C76" s="8"/>
      <c r="D76" s="10">
        <f>D77+D80</f>
        <v>177897.25</v>
      </c>
    </row>
    <row r="77" spans="1:4" ht="38.25" x14ac:dyDescent="0.25">
      <c r="A77" s="9" t="s">
        <v>19</v>
      </c>
      <c r="B77" s="8" t="s">
        <v>18</v>
      </c>
      <c r="C77" s="8"/>
      <c r="D77" s="10">
        <f>D78</f>
        <v>821</v>
      </c>
    </row>
    <row r="78" spans="1:4" ht="38.25" x14ac:dyDescent="0.25">
      <c r="A78" s="9" t="s">
        <v>17</v>
      </c>
      <c r="B78" s="8" t="s">
        <v>16</v>
      </c>
      <c r="C78" s="8"/>
      <c r="D78" s="10">
        <f>D79</f>
        <v>821</v>
      </c>
    </row>
    <row r="79" spans="1:4" ht="25.5" x14ac:dyDescent="0.25">
      <c r="A79" s="9" t="s">
        <v>15</v>
      </c>
      <c r="B79" s="8"/>
      <c r="C79" s="8" t="s">
        <v>14</v>
      </c>
      <c r="D79" s="7">
        <f>935-114</f>
        <v>821</v>
      </c>
    </row>
    <row r="80" spans="1:4" x14ac:dyDescent="0.25">
      <c r="A80" s="9" t="s">
        <v>13</v>
      </c>
      <c r="B80" s="8" t="s">
        <v>12</v>
      </c>
      <c r="C80" s="8"/>
      <c r="D80" s="10">
        <f>D81</f>
        <v>177076.25</v>
      </c>
    </row>
    <row r="81" spans="1:5" ht="25.5" x14ac:dyDescent="0.25">
      <c r="A81" s="9" t="s">
        <v>11</v>
      </c>
      <c r="B81" s="8" t="s">
        <v>10</v>
      </c>
      <c r="C81" s="8"/>
      <c r="D81" s="10">
        <f>SUM(D82:D83)</f>
        <v>177076.25</v>
      </c>
    </row>
    <row r="82" spans="1:5" ht="25.5" x14ac:dyDescent="0.25">
      <c r="A82" s="9" t="s">
        <v>9</v>
      </c>
      <c r="B82" s="8"/>
      <c r="C82" s="8" t="s">
        <v>8</v>
      </c>
      <c r="D82" s="7">
        <v>19776.25</v>
      </c>
    </row>
    <row r="83" spans="1:5" ht="76.5" x14ac:dyDescent="0.25">
      <c r="A83" s="9" t="s">
        <v>7</v>
      </c>
      <c r="B83" s="8"/>
      <c r="C83" s="8" t="s">
        <v>6</v>
      </c>
      <c r="D83" s="7">
        <v>157300</v>
      </c>
    </row>
    <row r="84" spans="1:5" x14ac:dyDescent="0.25">
      <c r="A84" s="40" t="s">
        <v>5</v>
      </c>
      <c r="B84" s="40"/>
      <c r="C84" s="40"/>
      <c r="D84" s="6">
        <f>D12+D53</f>
        <v>39898452.909999996</v>
      </c>
      <c r="E84" s="3" t="s">
        <v>0</v>
      </c>
    </row>
  </sheetData>
  <mergeCells count="5">
    <mergeCell ref="A6:D6"/>
    <mergeCell ref="A7:D7"/>
    <mergeCell ref="A8:D8"/>
    <mergeCell ref="A9:D9"/>
    <mergeCell ref="A84:C84"/>
  </mergeCells>
  <pageMargins left="1.1811023622047245" right="0.39370078740157483" top="0.78740157480314965" bottom="0.78740157480314965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 (2)</vt:lpstr>
      <vt:lpstr>'3 Д (2)'!Заголовки_для_печати</vt:lpstr>
      <vt:lpstr>'3 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2017-02-02T08:24:12Z</dcterms:modified>
</cp:coreProperties>
</file>